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rot\Documents\Americas Workforce\_Book\6e\CompanionFiles\Chapter Spreadsheets\"/>
    </mc:Choice>
  </mc:AlternateContent>
  <xr:revisionPtr revIDLastSave="0" documentId="13_ncr:1_{7FA5CF21-BF79-494E-9591-35DC6997AB87}" xr6:coauthVersionLast="47" xr6:coauthVersionMax="47" xr10:uidLastSave="{00000000-0000-0000-0000-000000000000}"/>
  <bookViews>
    <workbookView xWindow="-120" yWindow="-120" windowWidth="29040" windowHeight="15840" tabRatio="880" xr2:uid="{00000000-000D-0000-FFFF-FFFF00000000}"/>
  </bookViews>
  <sheets>
    <sheet name="display the day of the week" sheetId="1" r:id="rId1"/>
    <sheet name="determine the weekend" sheetId="2" r:id="rId2"/>
    <sheet name="check for future date" sheetId="3" r:id="rId3"/>
    <sheet name="calculate with TODAY func." sheetId="4" r:id="rId4"/>
    <sheet name="show current time" sheetId="5" r:id="rId5"/>
    <sheet name="calculate time" sheetId="6" r:id="rId6"/>
    <sheet name="combine columns + date parts" sheetId="7" r:id="rId7"/>
    <sheet name="extract date parts" sheetId="8" r:id="rId8"/>
    <sheet name="extract date parts (2)" sheetId="9" r:id="rId9"/>
    <sheet name="recalculate dates" sheetId="10" r:id="rId10"/>
    <sheet name="extract year part of date" sheetId="11" r:id="rId11"/>
    <sheet name="extract month part of date" sheetId="12" r:id="rId12"/>
    <sheet name="extract day part of date" sheetId="13" r:id="rId13"/>
    <sheet name="sort birthdays by month" sheetId="14" r:id="rId14"/>
    <sheet name="add months to date" sheetId="15" r:id="rId15"/>
    <sheet name="determine last day of month" sheetId="16" r:id="rId16"/>
    <sheet name="360-day year" sheetId="17" r:id="rId17"/>
    <sheet name="hourly pay rates" sheetId="18" r:id="rId18"/>
    <sheet name="determine week number" sheetId="19" r:id="rId19"/>
    <sheet name="calculate months" sheetId="20" r:id="rId20"/>
    <sheet name="calculate workdays" sheetId="21" r:id="rId21"/>
    <sheet name="number of workdays" sheetId="22" r:id="rId22"/>
    <sheet name="calculate ages" sheetId="23" r:id="rId23"/>
    <sheet name="calculate ages (2)" sheetId="24" r:id="rId24"/>
    <sheet name="weeks of advent" sheetId="25" r:id="rId25"/>
    <sheet name="convert text to time" sheetId="26" r:id="rId26"/>
    <sheet name="100-minute hours" sheetId="27" r:id="rId27"/>
    <sheet name="combine single time parts" sheetId="28" r:id="rId2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5" l="1"/>
  <c r="C4" i="21"/>
  <c r="C3" i="21"/>
  <c r="B3" i="3"/>
  <c r="B4" i="3"/>
  <c r="B5" i="3"/>
  <c r="B6" i="3"/>
  <c r="B7" i="3"/>
  <c r="B8" i="3"/>
  <c r="B9" i="3"/>
  <c r="B10" i="3"/>
  <c r="B2" i="3"/>
  <c r="C1" i="3"/>
  <c r="D2" i="27" l="1"/>
  <c r="C3" i="2" l="1"/>
  <c r="C4" i="2"/>
  <c r="C5" i="2"/>
  <c r="C6" i="2"/>
  <c r="C7" i="2"/>
  <c r="C8" i="2"/>
  <c r="C9" i="2"/>
  <c r="C10" i="2"/>
  <c r="C2" i="2"/>
  <c r="E3" i="28" l="1"/>
  <c r="E4" i="28"/>
  <c r="E5" i="28"/>
  <c r="E6" i="28"/>
  <c r="E7" i="28"/>
  <c r="E8" i="28"/>
  <c r="E9" i="28"/>
  <c r="E10" i="28"/>
  <c r="E2" i="28"/>
  <c r="D3" i="27"/>
  <c r="D4" i="27"/>
  <c r="D5" i="27"/>
  <c r="D6" i="27"/>
  <c r="D7" i="27"/>
  <c r="D8" i="27"/>
  <c r="D9" i="27"/>
  <c r="D10" i="27"/>
  <c r="D3" i="26"/>
  <c r="D4" i="26"/>
  <c r="D5" i="26"/>
  <c r="D6" i="26"/>
  <c r="D7" i="26"/>
  <c r="D8" i="26"/>
  <c r="D9" i="26"/>
  <c r="D10" i="26"/>
  <c r="D2" i="26"/>
  <c r="B3" i="26"/>
  <c r="B4" i="26"/>
  <c r="B5" i="26"/>
  <c r="B6" i="26"/>
  <c r="B7" i="26"/>
  <c r="B8" i="26"/>
  <c r="B9" i="26"/>
  <c r="B10" i="26"/>
  <c r="B2" i="26"/>
  <c r="B5" i="25"/>
  <c r="B4" i="25"/>
  <c r="B3" i="25"/>
  <c r="C10" i="24"/>
  <c r="D10" i="24" s="1"/>
  <c r="C9" i="24"/>
  <c r="D9" i="24" s="1"/>
  <c r="C8" i="24"/>
  <c r="D8" i="24" s="1"/>
  <c r="C7" i="24"/>
  <c r="D7" i="24" s="1"/>
  <c r="C6" i="24"/>
  <c r="D6" i="24" s="1"/>
  <c r="C5" i="24"/>
  <c r="D5" i="24" s="1"/>
  <c r="C4" i="24"/>
  <c r="D4" i="24" s="1"/>
  <c r="C3" i="24"/>
  <c r="D3" i="24" s="1"/>
  <c r="C2" i="24"/>
  <c r="D2" i="24" s="1"/>
  <c r="C3" i="23"/>
  <c r="D3" i="23" s="1"/>
  <c r="C4" i="23"/>
  <c r="D4" i="23" s="1"/>
  <c r="C5" i="23"/>
  <c r="D5" i="23" s="1"/>
  <c r="C6" i="23"/>
  <c r="D6" i="23" s="1"/>
  <c r="C7" i="23"/>
  <c r="D7" i="23" s="1"/>
  <c r="C8" i="23"/>
  <c r="D8" i="23" s="1"/>
  <c r="C9" i="23"/>
  <c r="D9" i="23" s="1"/>
  <c r="C10" i="23"/>
  <c r="D10" i="23" s="1"/>
  <c r="C2" i="23"/>
  <c r="D2" i="23" s="1"/>
  <c r="D3" i="22"/>
  <c r="D4" i="22"/>
  <c r="D5" i="22"/>
  <c r="D6" i="22"/>
  <c r="D2" i="22"/>
  <c r="D3" i="21" l="1"/>
  <c r="D4" i="21"/>
  <c r="C5" i="21" s="1"/>
  <c r="D5" i="21" s="1"/>
  <c r="C6" i="21" s="1"/>
  <c r="D6" i="21" s="1"/>
  <c r="D2" i="21"/>
  <c r="C3" i="20"/>
  <c r="C4" i="20"/>
  <c r="C5" i="20"/>
  <c r="C6" i="20"/>
  <c r="C7" i="20"/>
  <c r="C8" i="20"/>
  <c r="C9" i="20"/>
  <c r="C10" i="20"/>
  <c r="C2" i="20"/>
  <c r="B3" i="19"/>
  <c r="B4" i="19"/>
  <c r="B5" i="19"/>
  <c r="B6" i="19"/>
  <c r="B7" i="19"/>
  <c r="B8" i="19"/>
  <c r="B9" i="19"/>
  <c r="B10" i="19"/>
  <c r="B2" i="19"/>
  <c r="A2" i="18"/>
  <c r="A3" i="18" s="1"/>
  <c r="C3" i="17"/>
  <c r="C4" i="17"/>
  <c r="C5" i="17"/>
  <c r="C6" i="17"/>
  <c r="C7" i="17"/>
  <c r="C8" i="17"/>
  <c r="C9" i="17"/>
  <c r="C10" i="17"/>
  <c r="C2" i="17"/>
  <c r="C3" i="16"/>
  <c r="C4" i="16"/>
  <c r="C5" i="16"/>
  <c r="C6" i="16"/>
  <c r="C7" i="16"/>
  <c r="C8" i="16"/>
  <c r="C9" i="16"/>
  <c r="C10" i="16"/>
  <c r="C2" i="16"/>
  <c r="C3" i="15"/>
  <c r="C4" i="15"/>
  <c r="C5" i="15"/>
  <c r="C6" i="15"/>
  <c r="C7" i="15"/>
  <c r="C8" i="15"/>
  <c r="C9" i="15"/>
  <c r="C10" i="15"/>
  <c r="C2" i="15"/>
  <c r="C3" i="14"/>
  <c r="C4" i="14"/>
  <c r="C5" i="14"/>
  <c r="C6" i="14"/>
  <c r="C7" i="14"/>
  <c r="C8" i="14"/>
  <c r="C9" i="14"/>
  <c r="C10" i="14"/>
  <c r="C2" i="14"/>
  <c r="B3" i="13"/>
  <c r="B4" i="13"/>
  <c r="B5" i="13"/>
  <c r="B6" i="13"/>
  <c r="B7" i="13"/>
  <c r="B8" i="13"/>
  <c r="B9" i="13"/>
  <c r="B10" i="13"/>
  <c r="B2" i="13"/>
  <c r="B10" i="12"/>
  <c r="B10" i="11"/>
  <c r="B3" i="12"/>
  <c r="B4" i="12"/>
  <c r="B5" i="12"/>
  <c r="B6" i="12"/>
  <c r="B7" i="12"/>
  <c r="B8" i="12"/>
  <c r="B9" i="12"/>
  <c r="B2" i="12"/>
  <c r="B3" i="11"/>
  <c r="B4" i="11"/>
  <c r="B5" i="11"/>
  <c r="B6" i="11"/>
  <c r="B7" i="11"/>
  <c r="B8" i="11"/>
  <c r="B9" i="11"/>
  <c r="B2" i="11"/>
  <c r="C2" i="10"/>
  <c r="C3" i="10"/>
  <c r="C4" i="10"/>
  <c r="C5" i="10"/>
  <c r="C6" i="10"/>
  <c r="C7" i="10"/>
  <c r="C8" i="10"/>
  <c r="C9" i="10"/>
  <c r="C10" i="10"/>
  <c r="B3" i="9"/>
  <c r="B4" i="9"/>
  <c r="B5" i="9"/>
  <c r="B6" i="9"/>
  <c r="B7" i="9"/>
  <c r="B8" i="9"/>
  <c r="B9" i="9"/>
  <c r="B10" i="9"/>
  <c r="B2" i="9"/>
  <c r="B3" i="8"/>
  <c r="B4" i="8"/>
  <c r="B5" i="8"/>
  <c r="B6" i="8"/>
  <c r="B7" i="8"/>
  <c r="B8" i="8"/>
  <c r="B9" i="8"/>
  <c r="B10" i="8"/>
  <c r="B2" i="8"/>
  <c r="D3" i="7"/>
  <c r="D4" i="7"/>
  <c r="D5" i="7"/>
  <c r="D6" i="7"/>
  <c r="D7" i="7"/>
  <c r="D8" i="7"/>
  <c r="D9" i="7"/>
  <c r="D10" i="7"/>
  <c r="D2" i="7"/>
  <c r="B1" i="4"/>
  <c r="B2" i="4" s="1"/>
  <c r="A4" i="4" s="1"/>
  <c r="B1" i="6"/>
  <c r="B2" i="6" s="1"/>
  <c r="A3" i="5"/>
  <c r="A1" i="5"/>
  <c r="B10" i="2"/>
  <c r="B9" i="2"/>
  <c r="B8" i="2"/>
  <c r="B7" i="2"/>
  <c r="B6" i="2"/>
  <c r="B5" i="2"/>
  <c r="B4" i="2"/>
  <c r="B3" i="2"/>
  <c r="B2" i="2"/>
  <c r="B3" i="1"/>
  <c r="B4" i="1"/>
  <c r="B5" i="1"/>
  <c r="B6" i="1"/>
  <c r="B7" i="1"/>
  <c r="B8" i="1"/>
  <c r="B9" i="1"/>
  <c r="B10" i="1"/>
  <c r="B2" i="1"/>
  <c r="A4" i="6" l="1"/>
  <c r="A4" i="18"/>
  <c r="A5" i="18" s="1"/>
  <c r="A6" i="18" s="1"/>
  <c r="A7" i="18" s="1"/>
  <c r="A8" i="18" s="1"/>
  <c r="A9" i="18" s="1"/>
  <c r="A10" i="18" s="1"/>
  <c r="B10" i="18" s="1"/>
  <c r="D3" i="18"/>
  <c r="D2" i="18"/>
  <c r="B3" i="18"/>
  <c r="B2" i="18"/>
  <c r="B9" i="18" l="1"/>
  <c r="B5" i="18"/>
  <c r="B6" i="18"/>
  <c r="D5" i="18"/>
  <c r="D4" i="18"/>
  <c r="B7" i="18"/>
  <c r="B4" i="18"/>
  <c r="B8" i="18"/>
  <c r="D7" i="18"/>
  <c r="D8" i="18"/>
  <c r="D9" i="18"/>
  <c r="D6" i="18"/>
  <c r="D10" i="18"/>
</calcChain>
</file>

<file path=xl/sharedStrings.xml><?xml version="1.0" encoding="utf-8"?>
<sst xmlns="http://schemas.openxmlformats.org/spreadsheetml/2006/main" count="185" uniqueCount="120">
  <si>
    <t>Date</t>
  </si>
  <si>
    <t>Weekday</t>
  </si>
  <si>
    <t>Weekday (format)</t>
  </si>
  <si>
    <t>Weekday (formula)</t>
  </si>
  <si>
    <t>Future</t>
  </si>
  <si>
    <t>Start</t>
  </si>
  <si>
    <t>End</t>
  </si>
  <si>
    <t xml:space="preserve">Year </t>
  </si>
  <si>
    <t>Month</t>
  </si>
  <si>
    <t>Day</t>
  </si>
  <si>
    <t>Old Date</t>
  </si>
  <si>
    <t>New Date</t>
  </si>
  <si>
    <t>2006.11.21</t>
  </si>
  <si>
    <t>2007.09.15</t>
  </si>
  <si>
    <t>2008.03.11</t>
  </si>
  <si>
    <t>2006.12.13</t>
  </si>
  <si>
    <t>2008.08.30</t>
  </si>
  <si>
    <t>2010.04.08</t>
  </si>
  <si>
    <t>2009.03.23</t>
  </si>
  <si>
    <t>2007.07.24</t>
  </si>
  <si>
    <t>2010.09.19</t>
  </si>
  <si>
    <t>07102008</t>
  </si>
  <si>
    <t>01012001</t>
  </si>
  <si>
    <t>Days</t>
  </si>
  <si>
    <t>11/3/2009</t>
  </si>
  <si>
    <t>12/4/2009</t>
  </si>
  <si>
    <t>1/21/2008</t>
  </si>
  <si>
    <t>3/13/2008</t>
  </si>
  <si>
    <t>10/5/2008</t>
  </si>
  <si>
    <t>11/13/2008</t>
  </si>
  <si>
    <t>8/24/2010</t>
  </si>
  <si>
    <t>9/4/2010</t>
  </si>
  <si>
    <t>12/12/2010</t>
  </si>
  <si>
    <t>5/9/2008</t>
  </si>
  <si>
    <t>7/7/2009</t>
  </si>
  <si>
    <t>12/22/2008</t>
  </si>
  <si>
    <t>10/4/2007</t>
  </si>
  <si>
    <t>3/13/2011</t>
  </si>
  <si>
    <t>7/8/2008</t>
  </si>
  <si>
    <t>8/6/2009</t>
  </si>
  <si>
    <t>4/7/2009</t>
  </si>
  <si>
    <t>8/8/2008</t>
  </si>
  <si>
    <t>Year</t>
  </si>
  <si>
    <t>January 1999</t>
  </si>
  <si>
    <t>12/2005</t>
  </si>
  <si>
    <t xml:space="preserve">Date </t>
  </si>
  <si>
    <t xml:space="preserve">Employee </t>
  </si>
  <si>
    <t>Birthday</t>
  </si>
  <si>
    <t>Ranking</t>
  </si>
  <si>
    <t>Fletcher</t>
  </si>
  <si>
    <t>Stone</t>
  </si>
  <si>
    <t>Kerry</t>
  </si>
  <si>
    <t>Butler</t>
  </si>
  <si>
    <t>Smith</t>
  </si>
  <si>
    <t>Miller</t>
  </si>
  <si>
    <t xml:space="preserve">Brown </t>
  </si>
  <si>
    <t>Wall</t>
  </si>
  <si>
    <t>Denver</t>
  </si>
  <si>
    <t xml:space="preserve">Offset </t>
  </si>
  <si>
    <t>End of Month</t>
  </si>
  <si>
    <t xml:space="preserve">End </t>
  </si>
  <si>
    <t>Hours</t>
  </si>
  <si>
    <t>Payment</t>
  </si>
  <si>
    <t>hourly rates (Monday to Friday)</t>
  </si>
  <si>
    <t>hourly rates (Saturday to Sunday)</t>
  </si>
  <si>
    <t>Week</t>
  </si>
  <si>
    <t>Offset</t>
  </si>
  <si>
    <t>Text</t>
  </si>
  <si>
    <t>Days (estimate)</t>
  </si>
  <si>
    <t>Holidays</t>
  </si>
  <si>
    <t>Step 1</t>
  </si>
  <si>
    <t>Step 2</t>
  </si>
  <si>
    <t>Step 3</t>
  </si>
  <si>
    <t>Step 4</t>
  </si>
  <si>
    <t>Step 5</t>
  </si>
  <si>
    <t>Workdays</t>
  </si>
  <si>
    <t>Employee</t>
  </si>
  <si>
    <t>Today</t>
  </si>
  <si>
    <t>Age</t>
  </si>
  <si>
    <t>Brown</t>
  </si>
  <si>
    <t>Christmas</t>
  </si>
  <si>
    <t>Week 1 of Advent</t>
  </si>
  <si>
    <t>Week 2 of Advent</t>
  </si>
  <si>
    <t>Week 3 of Advent</t>
  </si>
  <si>
    <t>Week 4 of Advent</t>
  </si>
  <si>
    <t>Start-Time</t>
  </si>
  <si>
    <t>End-Time</t>
  </si>
  <si>
    <t>End: 16:10</t>
  </si>
  <si>
    <t>End: 18:11</t>
  </si>
  <si>
    <t>End: 13:12</t>
  </si>
  <si>
    <t>End: 17:59</t>
  </si>
  <si>
    <t>End: 23:14</t>
  </si>
  <si>
    <t>End: 23:45</t>
  </si>
  <si>
    <t>End: 17:16</t>
  </si>
  <si>
    <t>End: 13:17</t>
  </si>
  <si>
    <t>End: 04:15</t>
  </si>
  <si>
    <t>Start: 14:05</t>
  </si>
  <si>
    <t>Start: 16:59</t>
  </si>
  <si>
    <t>Start: 09:12</t>
  </si>
  <si>
    <t>Start: 14:08</t>
  </si>
  <si>
    <t>Start: 21:55</t>
  </si>
  <si>
    <t>Start: 23:10</t>
  </si>
  <si>
    <t>Start: 14:54</t>
  </si>
  <si>
    <t>Start: 11:12</t>
  </si>
  <si>
    <t>Start: 2:13</t>
  </si>
  <si>
    <t>Time</t>
  </si>
  <si>
    <t>Name</t>
  </si>
  <si>
    <t>Hour</t>
  </si>
  <si>
    <t>Minute</t>
  </si>
  <si>
    <t>Second</t>
  </si>
  <si>
    <t>Result</t>
  </si>
  <si>
    <t>Brian</t>
  </si>
  <si>
    <t>Sue</t>
  </si>
  <si>
    <t>Walter</t>
  </si>
  <si>
    <t>Joseph</t>
  </si>
  <si>
    <t>David</t>
  </si>
  <si>
    <t>Wayne</t>
  </si>
  <si>
    <t>Donald</t>
  </si>
  <si>
    <t>Leon</t>
  </si>
  <si>
    <t>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</si>
</sst>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dd"/>
    <numFmt numFmtId="165" formatCode="[$-F400]h:mm:ss\ AM/PM"/>
    <numFmt numFmtId="166" formatCode="[$-409]m/d/yy\ h:mm\ AM/PM;@"/>
    <numFmt numFmtId="167" formatCode="mm/dd/yy;@"/>
    <numFmt numFmtId="168" formatCode="m/d;@"/>
    <numFmt numFmtId="169" formatCode="[$-F800]dddd\,\ mmmm\ dd\,\ yyyy"/>
    <numFmt numFmtId="170" formatCode="[$-409]d\-mmm;@"/>
    <numFmt numFmtId="171" formatCode="ddd"/>
    <numFmt numFmtId="172" formatCode="hh:mm:ss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14" fontId="0" fillId="0" borderId="0" xfId="0" applyNumberFormat="1"/>
    <xf numFmtId="0" fontId="2" fillId="0" borderId="1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2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0" fontId="0" fillId="0" borderId="0" xfId="0" quotePrefix="1"/>
    <xf numFmtId="167" fontId="0" fillId="0" borderId="0" xfId="0" applyNumberFormat="1"/>
    <xf numFmtId="17" fontId="0" fillId="0" borderId="0" xfId="0" quotePrefix="1" applyNumberFormat="1"/>
    <xf numFmtId="168" fontId="0" fillId="0" borderId="0" xfId="0" quotePrefix="1" applyNumberFormat="1"/>
    <xf numFmtId="169" fontId="0" fillId="0" borderId="0" xfId="0" applyNumberFormat="1"/>
    <xf numFmtId="170" fontId="0" fillId="0" borderId="0" xfId="0" applyNumberFormat="1"/>
    <xf numFmtId="0" fontId="2" fillId="0" borderId="0" xfId="0" applyFont="1" applyFill="1" applyBorder="1" applyAlignment="1">
      <alignment horizontal="left"/>
    </xf>
    <xf numFmtId="44" fontId="0" fillId="0" borderId="0" xfId="1" applyFont="1"/>
    <xf numFmtId="171" fontId="0" fillId="0" borderId="0" xfId="0" applyNumberFormat="1" applyAlignment="1">
      <alignment horizontal="center"/>
    </xf>
    <xf numFmtId="0" fontId="2" fillId="2" borderId="2" xfId="0" applyFont="1" applyFill="1" applyBorder="1" applyAlignment="1">
      <alignment horizontal="center"/>
    </xf>
    <xf numFmtId="14" fontId="0" fillId="2" borderId="3" xfId="0" applyNumberFormat="1" applyFill="1" applyBorder="1" applyAlignment="1">
      <alignment horizontal="center"/>
    </xf>
    <xf numFmtId="14" fontId="0" fillId="2" borderId="4" xfId="0" applyNumberForma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167" fontId="0" fillId="2" borderId="3" xfId="0" applyNumberFormat="1" applyFill="1" applyBorder="1" applyAlignment="1">
      <alignment horizontal="center"/>
    </xf>
    <xf numFmtId="167" fontId="0" fillId="2" borderId="4" xfId="0" applyNumberFormat="1" applyFill="1" applyBorder="1" applyAlignment="1">
      <alignment horizontal="center"/>
    </xf>
    <xf numFmtId="2" fontId="0" fillId="0" borderId="0" xfId="0" applyNumberFormat="1"/>
    <xf numFmtId="167" fontId="2" fillId="0" borderId="0" xfId="0" applyNumberFormat="1" applyFont="1"/>
    <xf numFmtId="20" fontId="0" fillId="0" borderId="0" xfId="0" applyNumberFormat="1"/>
    <xf numFmtId="167" fontId="2" fillId="0" borderId="1" xfId="0" applyNumberFormat="1" applyFont="1" applyBorder="1" applyAlignment="1">
      <alignment horizontal="center"/>
    </xf>
    <xf numFmtId="43" fontId="0" fillId="0" borderId="0" xfId="2" applyFont="1"/>
    <xf numFmtId="20" fontId="0" fillId="0" borderId="0" xfId="0" applyNumberFormat="1" applyAlignment="1">
      <alignment horizontal="center"/>
    </xf>
    <xf numFmtId="172" fontId="0" fillId="0" borderId="0" xfId="0" applyNumberFormat="1"/>
    <xf numFmtId="164" fontId="0" fillId="0" borderId="0" xfId="0" applyNumberFormat="1" applyFont="1" applyAlignment="1">
      <alignment horizontal="left"/>
    </xf>
    <xf numFmtId="49" fontId="0" fillId="0" borderId="0" xfId="0" quotePrefix="1" applyNumberFormat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workbookViewId="0">
      <selection activeCell="A2" sqref="A2"/>
    </sheetView>
  </sheetViews>
  <sheetFormatPr defaultRowHeight="15" x14ac:dyDescent="0.25"/>
  <cols>
    <col min="1" max="1" width="9.7109375" bestFit="1" customWidth="1"/>
    <col min="2" max="2" width="11.42578125" bestFit="1" customWidth="1"/>
  </cols>
  <sheetData>
    <row r="1" spans="1:2" x14ac:dyDescent="0.25">
      <c r="A1" s="3" t="s">
        <v>0</v>
      </c>
      <c r="B1" s="3" t="s">
        <v>1</v>
      </c>
    </row>
    <row r="2" spans="1:2" x14ac:dyDescent="0.25">
      <c r="A2" s="21">
        <v>41699</v>
      </c>
      <c r="B2" s="36">
        <f>A2</f>
        <v>41699</v>
      </c>
    </row>
    <row r="3" spans="1:2" x14ac:dyDescent="0.25">
      <c r="A3" s="21">
        <v>41700</v>
      </c>
      <c r="B3" s="36">
        <f t="shared" ref="B3:B10" si="0">A3</f>
        <v>41700</v>
      </c>
    </row>
    <row r="4" spans="1:2" x14ac:dyDescent="0.25">
      <c r="A4" s="21">
        <v>41701</v>
      </c>
      <c r="B4" s="36">
        <f t="shared" si="0"/>
        <v>41701</v>
      </c>
    </row>
    <row r="5" spans="1:2" x14ac:dyDescent="0.25">
      <c r="A5" s="21">
        <v>41702</v>
      </c>
      <c r="B5" s="36">
        <f t="shared" si="0"/>
        <v>41702</v>
      </c>
    </row>
    <row r="6" spans="1:2" x14ac:dyDescent="0.25">
      <c r="A6" s="21">
        <v>41703</v>
      </c>
      <c r="B6" s="36">
        <f t="shared" si="0"/>
        <v>41703</v>
      </c>
    </row>
    <row r="7" spans="1:2" x14ac:dyDescent="0.25">
      <c r="A7" s="21">
        <v>41704</v>
      </c>
      <c r="B7" s="36">
        <f t="shared" si="0"/>
        <v>41704</v>
      </c>
    </row>
    <row r="8" spans="1:2" x14ac:dyDescent="0.25">
      <c r="A8" s="21">
        <v>41705</v>
      </c>
      <c r="B8" s="36">
        <f t="shared" si="0"/>
        <v>41705</v>
      </c>
    </row>
    <row r="9" spans="1:2" x14ac:dyDescent="0.25">
      <c r="A9" s="21">
        <v>41706</v>
      </c>
      <c r="B9" s="36">
        <f t="shared" si="0"/>
        <v>41706</v>
      </c>
    </row>
    <row r="10" spans="1:2" x14ac:dyDescent="0.25">
      <c r="A10" s="21">
        <v>41707</v>
      </c>
      <c r="B10" s="36">
        <f t="shared" si="0"/>
        <v>41707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0"/>
  <sheetViews>
    <sheetView workbookViewId="0">
      <selection activeCell="A2" sqref="A2"/>
    </sheetView>
  </sheetViews>
  <sheetFormatPr defaultRowHeight="15" x14ac:dyDescent="0.25"/>
  <cols>
    <col min="1" max="2" width="10.7109375" bestFit="1" customWidth="1"/>
  </cols>
  <sheetData>
    <row r="1" spans="1:4" x14ac:dyDescent="0.25">
      <c r="A1" s="3" t="s">
        <v>5</v>
      </c>
      <c r="B1" s="3" t="s">
        <v>6</v>
      </c>
      <c r="C1" s="3" t="s">
        <v>23</v>
      </c>
    </row>
    <row r="2" spans="1:4" x14ac:dyDescent="0.25">
      <c r="A2" s="37" t="s">
        <v>24</v>
      </c>
      <c r="B2" s="37" t="s">
        <v>25</v>
      </c>
      <c r="C2">
        <f t="shared" ref="C2:C10" si="0">DATEVALUE(B2)-DATEVALUE(A2)</f>
        <v>31</v>
      </c>
      <c r="D2" s="29"/>
    </row>
    <row r="3" spans="1:4" x14ac:dyDescent="0.25">
      <c r="A3" s="37" t="s">
        <v>26</v>
      </c>
      <c r="B3" s="37" t="s">
        <v>27</v>
      </c>
      <c r="C3">
        <f t="shared" si="0"/>
        <v>52</v>
      </c>
    </row>
    <row r="4" spans="1:4" x14ac:dyDescent="0.25">
      <c r="A4" s="37" t="s">
        <v>28</v>
      </c>
      <c r="B4" s="37" t="s">
        <v>29</v>
      </c>
      <c r="C4">
        <f t="shared" si="0"/>
        <v>39</v>
      </c>
    </row>
    <row r="5" spans="1:4" x14ac:dyDescent="0.25">
      <c r="A5" s="37" t="s">
        <v>30</v>
      </c>
      <c r="B5" s="37" t="s">
        <v>31</v>
      </c>
      <c r="C5">
        <f t="shared" si="0"/>
        <v>11</v>
      </c>
    </row>
    <row r="6" spans="1:4" x14ac:dyDescent="0.25">
      <c r="A6" s="37" t="s">
        <v>32</v>
      </c>
      <c r="B6" s="37" t="s">
        <v>37</v>
      </c>
      <c r="C6">
        <f t="shared" si="0"/>
        <v>91</v>
      </c>
    </row>
    <row r="7" spans="1:4" x14ac:dyDescent="0.25">
      <c r="A7" s="37" t="s">
        <v>33</v>
      </c>
      <c r="B7" s="37" t="s">
        <v>38</v>
      </c>
      <c r="C7">
        <f t="shared" si="0"/>
        <v>60</v>
      </c>
    </row>
    <row r="8" spans="1:4" x14ac:dyDescent="0.25">
      <c r="A8" s="37" t="s">
        <v>34</v>
      </c>
      <c r="B8" s="37" t="s">
        <v>39</v>
      </c>
      <c r="C8">
        <f t="shared" si="0"/>
        <v>30</v>
      </c>
    </row>
    <row r="9" spans="1:4" x14ac:dyDescent="0.25">
      <c r="A9" s="37" t="s">
        <v>35</v>
      </c>
      <c r="B9" s="37" t="s">
        <v>40</v>
      </c>
      <c r="C9">
        <f t="shared" si="0"/>
        <v>106</v>
      </c>
    </row>
    <row r="10" spans="1:4" x14ac:dyDescent="0.25">
      <c r="A10" s="37" t="s">
        <v>36</v>
      </c>
      <c r="B10" s="37" t="s">
        <v>41</v>
      </c>
      <c r="C10">
        <f t="shared" si="0"/>
        <v>309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0"/>
  <sheetViews>
    <sheetView workbookViewId="0">
      <selection activeCell="B2" sqref="B2"/>
    </sheetView>
  </sheetViews>
  <sheetFormatPr defaultRowHeight="15" x14ac:dyDescent="0.25"/>
  <cols>
    <col min="1" max="1" width="25.85546875" bestFit="1" customWidth="1"/>
  </cols>
  <sheetData>
    <row r="1" spans="1:2" x14ac:dyDescent="0.25">
      <c r="A1" s="3" t="s">
        <v>0</v>
      </c>
      <c r="B1" s="3" t="s">
        <v>42</v>
      </c>
    </row>
    <row r="2" spans="1:2" x14ac:dyDescent="0.25">
      <c r="A2" s="2">
        <v>40156</v>
      </c>
      <c r="B2" s="8">
        <f>YEAR(A2)</f>
        <v>2009</v>
      </c>
    </row>
    <row r="3" spans="1:2" x14ac:dyDescent="0.25">
      <c r="A3" s="2">
        <v>39782</v>
      </c>
      <c r="B3" s="8">
        <f t="shared" ref="B3:B10" si="0">YEAR(A3)</f>
        <v>2008</v>
      </c>
    </row>
    <row r="4" spans="1:2" x14ac:dyDescent="0.25">
      <c r="A4" s="2">
        <v>40330</v>
      </c>
      <c r="B4" s="8">
        <f t="shared" si="0"/>
        <v>2010</v>
      </c>
    </row>
    <row r="5" spans="1:2" x14ac:dyDescent="0.25">
      <c r="A5" s="11" t="s">
        <v>43</v>
      </c>
      <c r="B5" s="8">
        <f t="shared" si="0"/>
        <v>1999</v>
      </c>
    </row>
    <row r="6" spans="1:2" x14ac:dyDescent="0.25">
      <c r="A6" s="12" t="s">
        <v>44</v>
      </c>
      <c r="B6" s="8">
        <f t="shared" si="0"/>
        <v>2005</v>
      </c>
    </row>
    <row r="7" spans="1:2" x14ac:dyDescent="0.25">
      <c r="A7" s="2">
        <v>40703</v>
      </c>
      <c r="B7" s="8">
        <f t="shared" si="0"/>
        <v>2011</v>
      </c>
    </row>
    <row r="8" spans="1:2" x14ac:dyDescent="0.25">
      <c r="A8" s="13">
        <v>40853</v>
      </c>
      <c r="B8" s="8">
        <f t="shared" si="0"/>
        <v>2011</v>
      </c>
    </row>
    <row r="9" spans="1:2" x14ac:dyDescent="0.25">
      <c r="A9" s="14">
        <v>40212</v>
      </c>
      <c r="B9" s="8">
        <f t="shared" si="0"/>
        <v>2010</v>
      </c>
    </row>
    <row r="10" spans="1:2" x14ac:dyDescent="0.25">
      <c r="A10" s="2">
        <v>40068</v>
      </c>
      <c r="B10" s="8">
        <f t="shared" si="0"/>
        <v>2009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10"/>
  <sheetViews>
    <sheetView workbookViewId="0">
      <selection activeCell="B2" sqref="B2"/>
    </sheetView>
  </sheetViews>
  <sheetFormatPr defaultRowHeight="15" x14ac:dyDescent="0.25"/>
  <cols>
    <col min="1" max="1" width="25.85546875" bestFit="1" customWidth="1"/>
  </cols>
  <sheetData>
    <row r="1" spans="1:2" x14ac:dyDescent="0.25">
      <c r="A1" s="3" t="s">
        <v>45</v>
      </c>
      <c r="B1" s="3" t="s">
        <v>8</v>
      </c>
    </row>
    <row r="2" spans="1:2" x14ac:dyDescent="0.25">
      <c r="A2" s="2">
        <v>40156</v>
      </c>
      <c r="B2" s="8">
        <f>MONTH(A2)</f>
        <v>12</v>
      </c>
    </row>
    <row r="3" spans="1:2" x14ac:dyDescent="0.25">
      <c r="A3" s="2">
        <v>39782</v>
      </c>
      <c r="B3" s="8">
        <f t="shared" ref="B3:B10" si="0">MONTH(A3)</f>
        <v>11</v>
      </c>
    </row>
    <row r="4" spans="1:2" x14ac:dyDescent="0.25">
      <c r="A4" s="2">
        <v>40330</v>
      </c>
      <c r="B4" s="8">
        <f t="shared" si="0"/>
        <v>6</v>
      </c>
    </row>
    <row r="5" spans="1:2" x14ac:dyDescent="0.25">
      <c r="A5" s="11" t="s">
        <v>43</v>
      </c>
      <c r="B5" s="8">
        <f t="shared" si="0"/>
        <v>1</v>
      </c>
    </row>
    <row r="6" spans="1:2" x14ac:dyDescent="0.25">
      <c r="A6" s="12" t="s">
        <v>44</v>
      </c>
      <c r="B6" s="8">
        <f t="shared" si="0"/>
        <v>12</v>
      </c>
    </row>
    <row r="7" spans="1:2" x14ac:dyDescent="0.25">
      <c r="A7" s="2">
        <v>40703</v>
      </c>
      <c r="B7" s="8">
        <f t="shared" si="0"/>
        <v>6</v>
      </c>
    </row>
    <row r="8" spans="1:2" x14ac:dyDescent="0.25">
      <c r="A8" s="13">
        <v>40853</v>
      </c>
      <c r="B8" s="8">
        <f t="shared" si="0"/>
        <v>11</v>
      </c>
    </row>
    <row r="9" spans="1:2" x14ac:dyDescent="0.25">
      <c r="A9" s="14">
        <v>40212</v>
      </c>
      <c r="B9" s="8">
        <f t="shared" si="0"/>
        <v>2</v>
      </c>
    </row>
    <row r="10" spans="1:2" x14ac:dyDescent="0.25">
      <c r="A10" s="2">
        <v>40068</v>
      </c>
      <c r="B10" s="8">
        <f t="shared" si="0"/>
        <v>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0"/>
  <sheetViews>
    <sheetView workbookViewId="0">
      <selection activeCell="B2" sqref="B2"/>
    </sheetView>
  </sheetViews>
  <sheetFormatPr defaultRowHeight="15" x14ac:dyDescent="0.25"/>
  <cols>
    <col min="1" max="1" width="25.85546875" bestFit="1" customWidth="1"/>
  </cols>
  <sheetData>
    <row r="1" spans="1:2" x14ac:dyDescent="0.25">
      <c r="A1" s="3" t="s">
        <v>45</v>
      </c>
      <c r="B1" s="3" t="s">
        <v>9</v>
      </c>
    </row>
    <row r="2" spans="1:2" x14ac:dyDescent="0.25">
      <c r="A2" s="2">
        <v>40156</v>
      </c>
      <c r="B2" s="8">
        <f>DAY(A2)</f>
        <v>9</v>
      </c>
    </row>
    <row r="3" spans="1:2" x14ac:dyDescent="0.25">
      <c r="A3" s="2">
        <v>39782</v>
      </c>
      <c r="B3" s="8">
        <f t="shared" ref="B3:B10" si="0">DAY(A3)</f>
        <v>30</v>
      </c>
    </row>
    <row r="4" spans="1:2" x14ac:dyDescent="0.25">
      <c r="A4" s="2">
        <v>40330</v>
      </c>
      <c r="B4" s="8">
        <f t="shared" si="0"/>
        <v>1</v>
      </c>
    </row>
    <row r="5" spans="1:2" x14ac:dyDescent="0.25">
      <c r="A5" s="11" t="s">
        <v>43</v>
      </c>
      <c r="B5" s="8">
        <f t="shared" si="0"/>
        <v>1</v>
      </c>
    </row>
    <row r="6" spans="1:2" x14ac:dyDescent="0.25">
      <c r="A6" s="12" t="s">
        <v>44</v>
      </c>
      <c r="B6" s="8">
        <f t="shared" si="0"/>
        <v>1</v>
      </c>
    </row>
    <row r="7" spans="1:2" x14ac:dyDescent="0.25">
      <c r="A7" s="2">
        <v>40703</v>
      </c>
      <c r="B7" s="8">
        <f t="shared" si="0"/>
        <v>9</v>
      </c>
    </row>
    <row r="8" spans="1:2" x14ac:dyDescent="0.25">
      <c r="A8" s="13">
        <v>40853</v>
      </c>
      <c r="B8" s="8">
        <f t="shared" si="0"/>
        <v>6</v>
      </c>
    </row>
    <row r="9" spans="1:2" x14ac:dyDescent="0.25">
      <c r="A9" s="14">
        <v>40212</v>
      </c>
      <c r="B9" s="8">
        <f t="shared" si="0"/>
        <v>3</v>
      </c>
    </row>
    <row r="10" spans="1:2" x14ac:dyDescent="0.25">
      <c r="A10" s="2">
        <v>40068</v>
      </c>
      <c r="B10" s="8">
        <f t="shared" si="0"/>
        <v>12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0"/>
  <sheetViews>
    <sheetView workbookViewId="0">
      <selection activeCell="C2" sqref="C2"/>
    </sheetView>
  </sheetViews>
  <sheetFormatPr defaultRowHeight="15" x14ac:dyDescent="0.25"/>
  <cols>
    <col min="1" max="1" width="10.28515625" bestFit="1" customWidth="1"/>
    <col min="2" max="2" width="10.7109375" bestFit="1" customWidth="1"/>
    <col min="3" max="3" width="8" bestFit="1" customWidth="1"/>
  </cols>
  <sheetData>
    <row r="1" spans="1:3" x14ac:dyDescent="0.25">
      <c r="A1" s="3" t="s">
        <v>46</v>
      </c>
      <c r="B1" s="3" t="s">
        <v>47</v>
      </c>
      <c r="C1" s="3" t="s">
        <v>48</v>
      </c>
    </row>
    <row r="2" spans="1:3" x14ac:dyDescent="0.25">
      <c r="A2" t="s">
        <v>49</v>
      </c>
      <c r="B2" s="22">
        <v>25292</v>
      </c>
      <c r="C2">
        <f>MONTH(B2)*100+DAY(B2)</f>
        <v>330</v>
      </c>
    </row>
    <row r="3" spans="1:3" x14ac:dyDescent="0.25">
      <c r="A3" t="s">
        <v>50</v>
      </c>
      <c r="B3" s="22">
        <v>25295</v>
      </c>
      <c r="C3">
        <f t="shared" ref="C3:C10" si="0">MONTH(B3)*100+DAY(B3)</f>
        <v>402</v>
      </c>
    </row>
    <row r="4" spans="1:3" x14ac:dyDescent="0.25">
      <c r="A4" t="s">
        <v>51</v>
      </c>
      <c r="B4" s="22">
        <v>20713</v>
      </c>
      <c r="C4">
        <f t="shared" si="0"/>
        <v>915</v>
      </c>
    </row>
    <row r="5" spans="1:3" x14ac:dyDescent="0.25">
      <c r="A5" t="s">
        <v>52</v>
      </c>
      <c r="B5" s="22">
        <v>26191</v>
      </c>
      <c r="C5">
        <f t="shared" si="0"/>
        <v>915</v>
      </c>
    </row>
    <row r="6" spans="1:3" x14ac:dyDescent="0.25">
      <c r="A6" t="s">
        <v>53</v>
      </c>
      <c r="B6" s="22">
        <v>28402</v>
      </c>
      <c r="C6">
        <f t="shared" si="0"/>
        <v>1004</v>
      </c>
    </row>
    <row r="7" spans="1:3" x14ac:dyDescent="0.25">
      <c r="A7" t="s">
        <v>54</v>
      </c>
      <c r="B7" s="22">
        <v>22578</v>
      </c>
      <c r="C7">
        <f t="shared" si="0"/>
        <v>1024</v>
      </c>
    </row>
    <row r="8" spans="1:3" x14ac:dyDescent="0.25">
      <c r="A8" t="s">
        <v>55</v>
      </c>
      <c r="B8" s="22">
        <v>24421</v>
      </c>
      <c r="C8">
        <f t="shared" si="0"/>
        <v>1110</v>
      </c>
    </row>
    <row r="9" spans="1:3" x14ac:dyDescent="0.25">
      <c r="A9" t="s">
        <v>56</v>
      </c>
      <c r="B9" s="22">
        <v>27717</v>
      </c>
      <c r="C9">
        <f t="shared" si="0"/>
        <v>1119</v>
      </c>
    </row>
    <row r="10" spans="1:3" x14ac:dyDescent="0.25">
      <c r="A10" t="s">
        <v>57</v>
      </c>
      <c r="B10" s="22">
        <v>20049</v>
      </c>
      <c r="C10">
        <f t="shared" si="0"/>
        <v>1121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10"/>
  <sheetViews>
    <sheetView workbookViewId="0">
      <selection activeCell="C2" sqref="C2"/>
    </sheetView>
  </sheetViews>
  <sheetFormatPr defaultRowHeight="15" x14ac:dyDescent="0.25"/>
  <cols>
    <col min="1" max="1" width="10.7109375" bestFit="1" customWidth="1"/>
    <col min="3" max="3" width="10.7109375" bestFit="1" customWidth="1"/>
  </cols>
  <sheetData>
    <row r="1" spans="1:3" x14ac:dyDescent="0.25">
      <c r="A1" s="3" t="s">
        <v>5</v>
      </c>
      <c r="B1" s="3" t="s">
        <v>8</v>
      </c>
      <c r="C1" s="3" t="s">
        <v>6</v>
      </c>
    </row>
    <row r="2" spans="1:3" x14ac:dyDescent="0.25">
      <c r="A2" s="10">
        <v>40282</v>
      </c>
      <c r="B2" s="25">
        <v>2</v>
      </c>
      <c r="C2" s="10">
        <f>DATE(YEAR(A2),MONTH(A2)+B2,DAY(A2))</f>
        <v>40343</v>
      </c>
    </row>
    <row r="3" spans="1:3" x14ac:dyDescent="0.25">
      <c r="A3" s="10">
        <v>40503</v>
      </c>
      <c r="B3" s="25">
        <v>5</v>
      </c>
      <c r="C3" s="10">
        <f t="shared" ref="C3:C10" si="0">DATE(YEAR(A3),MONTH(A3)+B3,DAY(A3))</f>
        <v>40654</v>
      </c>
    </row>
    <row r="4" spans="1:3" x14ac:dyDescent="0.25">
      <c r="A4" s="10">
        <v>40211</v>
      </c>
      <c r="B4" s="25">
        <v>-2</v>
      </c>
      <c r="C4" s="10">
        <f t="shared" si="0"/>
        <v>40149</v>
      </c>
    </row>
    <row r="5" spans="1:3" x14ac:dyDescent="0.25">
      <c r="A5" s="10">
        <v>40533</v>
      </c>
      <c r="B5" s="25">
        <v>9</v>
      </c>
      <c r="C5" s="10">
        <f t="shared" si="0"/>
        <v>40807</v>
      </c>
    </row>
    <row r="6" spans="1:3" x14ac:dyDescent="0.25">
      <c r="A6" s="10">
        <v>40179</v>
      </c>
      <c r="B6" s="25">
        <v>7</v>
      </c>
      <c r="C6" s="10">
        <f t="shared" si="0"/>
        <v>40391</v>
      </c>
    </row>
    <row r="7" spans="1:3" x14ac:dyDescent="0.25">
      <c r="A7" s="10">
        <v>40429</v>
      </c>
      <c r="B7" s="25">
        <v>-5</v>
      </c>
      <c r="C7" s="10">
        <f t="shared" si="0"/>
        <v>40276</v>
      </c>
    </row>
    <row r="8" spans="1:3" x14ac:dyDescent="0.25">
      <c r="A8" s="10">
        <v>40543</v>
      </c>
      <c r="B8" s="25">
        <v>1</v>
      </c>
      <c r="C8" s="10">
        <f t="shared" si="0"/>
        <v>40574</v>
      </c>
    </row>
    <row r="9" spans="1:3" x14ac:dyDescent="0.25">
      <c r="A9" s="10">
        <v>40236</v>
      </c>
      <c r="B9" s="25">
        <v>0</v>
      </c>
      <c r="C9" s="10">
        <f t="shared" si="0"/>
        <v>40236</v>
      </c>
    </row>
    <row r="10" spans="1:3" x14ac:dyDescent="0.25">
      <c r="A10" s="10">
        <v>40267</v>
      </c>
      <c r="B10" s="25">
        <v>7</v>
      </c>
      <c r="C10" s="10">
        <f t="shared" si="0"/>
        <v>40481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10"/>
  <sheetViews>
    <sheetView workbookViewId="0">
      <selection activeCell="C2" sqref="C2"/>
    </sheetView>
  </sheetViews>
  <sheetFormatPr defaultRowHeight="15" x14ac:dyDescent="0.25"/>
  <cols>
    <col min="1" max="1" width="10.7109375" bestFit="1" customWidth="1"/>
    <col min="2" max="2" width="7" bestFit="1" customWidth="1"/>
    <col min="3" max="3" width="13.140625" bestFit="1" customWidth="1"/>
  </cols>
  <sheetData>
    <row r="1" spans="1:3" x14ac:dyDescent="0.25">
      <c r="A1" s="3" t="s">
        <v>0</v>
      </c>
      <c r="B1" s="3" t="s">
        <v>58</v>
      </c>
      <c r="C1" s="3" t="s">
        <v>59</v>
      </c>
    </row>
    <row r="2" spans="1:3" x14ac:dyDescent="0.25">
      <c r="A2" s="10">
        <v>40282</v>
      </c>
      <c r="B2">
        <v>5</v>
      </c>
      <c r="C2" s="10">
        <f>EOMONTH(A2,B2)</f>
        <v>40451</v>
      </c>
    </row>
    <row r="3" spans="1:3" x14ac:dyDescent="0.25">
      <c r="A3" s="10">
        <v>40503</v>
      </c>
      <c r="B3">
        <v>-2</v>
      </c>
      <c r="C3" s="10">
        <f t="shared" ref="C3:C10" si="0">EOMONTH(A3,B3)</f>
        <v>40451</v>
      </c>
    </row>
    <row r="4" spans="1:3" x14ac:dyDescent="0.25">
      <c r="A4" s="10">
        <v>40211</v>
      </c>
      <c r="B4">
        <v>3</v>
      </c>
      <c r="C4" s="10">
        <f t="shared" si="0"/>
        <v>40329</v>
      </c>
    </row>
    <row r="5" spans="1:3" x14ac:dyDescent="0.25">
      <c r="A5" s="10">
        <v>40533</v>
      </c>
      <c r="B5">
        <v>-1</v>
      </c>
      <c r="C5" s="10">
        <f t="shared" si="0"/>
        <v>40512</v>
      </c>
    </row>
    <row r="6" spans="1:3" x14ac:dyDescent="0.25">
      <c r="A6" s="10">
        <v>40179</v>
      </c>
      <c r="B6">
        <v>-3</v>
      </c>
      <c r="C6" s="10">
        <f t="shared" si="0"/>
        <v>40117</v>
      </c>
    </row>
    <row r="7" spans="1:3" x14ac:dyDescent="0.25">
      <c r="A7" s="10">
        <v>40429</v>
      </c>
      <c r="B7">
        <v>2</v>
      </c>
      <c r="C7" s="10">
        <f t="shared" si="0"/>
        <v>40512</v>
      </c>
    </row>
    <row r="8" spans="1:3" x14ac:dyDescent="0.25">
      <c r="A8" s="10">
        <v>40543</v>
      </c>
      <c r="B8">
        <v>3</v>
      </c>
      <c r="C8" s="10">
        <f t="shared" si="0"/>
        <v>40633</v>
      </c>
    </row>
    <row r="9" spans="1:3" x14ac:dyDescent="0.25">
      <c r="A9" s="10">
        <v>40236</v>
      </c>
      <c r="B9">
        <v>0</v>
      </c>
      <c r="C9" s="10">
        <f t="shared" si="0"/>
        <v>40237</v>
      </c>
    </row>
    <row r="10" spans="1:3" x14ac:dyDescent="0.25">
      <c r="A10" s="10">
        <v>40267</v>
      </c>
      <c r="B10">
        <v>1</v>
      </c>
      <c r="C10" s="10">
        <f t="shared" si="0"/>
        <v>40298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11"/>
  <sheetViews>
    <sheetView workbookViewId="0">
      <selection activeCell="C2" sqref="C2"/>
    </sheetView>
  </sheetViews>
  <sheetFormatPr defaultRowHeight="15" x14ac:dyDescent="0.25"/>
  <cols>
    <col min="1" max="2" width="10.7109375" bestFit="1" customWidth="1"/>
  </cols>
  <sheetData>
    <row r="1" spans="1:3" x14ac:dyDescent="0.25">
      <c r="A1" s="3" t="s">
        <v>5</v>
      </c>
      <c r="B1" s="3" t="s">
        <v>60</v>
      </c>
      <c r="C1" s="3" t="s">
        <v>23</v>
      </c>
    </row>
    <row r="2" spans="1:3" x14ac:dyDescent="0.25">
      <c r="A2" s="22">
        <v>40338</v>
      </c>
      <c r="B2" s="22">
        <v>38686</v>
      </c>
      <c r="C2">
        <f>DAYS360(A2,B2,FALSE)</f>
        <v>-1629</v>
      </c>
    </row>
    <row r="3" spans="1:3" x14ac:dyDescent="0.25">
      <c r="A3" s="22">
        <v>40503</v>
      </c>
      <c r="B3" s="22">
        <v>38625</v>
      </c>
      <c r="C3">
        <f t="shared" ref="C3:C10" si="0">DAYS360(A3,B3,FALSE)</f>
        <v>-1851</v>
      </c>
    </row>
    <row r="4" spans="1:3" x14ac:dyDescent="0.25">
      <c r="A4" s="22">
        <v>40207</v>
      </c>
      <c r="B4" s="22">
        <v>38472</v>
      </c>
      <c r="C4">
        <f t="shared" si="0"/>
        <v>-1709</v>
      </c>
    </row>
    <row r="5" spans="1:3" x14ac:dyDescent="0.25">
      <c r="A5" s="22">
        <v>40377</v>
      </c>
      <c r="B5" s="22">
        <v>38533</v>
      </c>
      <c r="C5">
        <f t="shared" si="0"/>
        <v>-1818</v>
      </c>
    </row>
    <row r="6" spans="1:3" x14ac:dyDescent="0.25">
      <c r="A6" s="22">
        <v>40537</v>
      </c>
      <c r="B6" s="22">
        <v>38625</v>
      </c>
      <c r="C6">
        <f t="shared" si="0"/>
        <v>-1885</v>
      </c>
    </row>
    <row r="7" spans="1:3" x14ac:dyDescent="0.25">
      <c r="A7" s="22">
        <v>40230</v>
      </c>
      <c r="B7" s="22">
        <v>38472</v>
      </c>
      <c r="C7">
        <f t="shared" si="0"/>
        <v>-1731</v>
      </c>
    </row>
    <row r="8" spans="1:3" x14ac:dyDescent="0.25">
      <c r="A8" s="22">
        <v>40541</v>
      </c>
      <c r="B8" s="22">
        <v>38442</v>
      </c>
      <c r="C8">
        <f t="shared" si="0"/>
        <v>-2068</v>
      </c>
    </row>
    <row r="9" spans="1:3" x14ac:dyDescent="0.25">
      <c r="A9" s="22">
        <v>40503</v>
      </c>
      <c r="B9" s="22">
        <v>38686</v>
      </c>
      <c r="C9">
        <f t="shared" si="0"/>
        <v>-1791</v>
      </c>
    </row>
    <row r="10" spans="1:3" x14ac:dyDescent="0.25">
      <c r="A10" s="22">
        <v>40180</v>
      </c>
      <c r="B10" s="22">
        <v>38410</v>
      </c>
      <c r="C10">
        <f t="shared" si="0"/>
        <v>-1745</v>
      </c>
    </row>
    <row r="11" spans="1:3" x14ac:dyDescent="0.25">
      <c r="A11" s="8"/>
      <c r="B11" s="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10"/>
  <sheetViews>
    <sheetView workbookViewId="0">
      <selection activeCell="F16" sqref="F16"/>
    </sheetView>
  </sheetViews>
  <sheetFormatPr defaultRowHeight="15" x14ac:dyDescent="0.25"/>
  <cols>
    <col min="1" max="1" width="9.7109375" bestFit="1" customWidth="1"/>
    <col min="4" max="4" width="10.85546875" customWidth="1"/>
    <col min="5" max="5" width="2.28515625" customWidth="1"/>
  </cols>
  <sheetData>
    <row r="1" spans="1:6" x14ac:dyDescent="0.25">
      <c r="A1" s="3" t="s">
        <v>0</v>
      </c>
      <c r="B1" s="3" t="s">
        <v>9</v>
      </c>
      <c r="C1" s="3" t="s">
        <v>61</v>
      </c>
      <c r="D1" s="3" t="s">
        <v>62</v>
      </c>
      <c r="F1" s="15" t="s">
        <v>63</v>
      </c>
    </row>
    <row r="2" spans="1:6" x14ac:dyDescent="0.25">
      <c r="A2" s="22">
        <f ca="1">TODAY()</f>
        <v>44530</v>
      </c>
      <c r="B2" s="17">
        <f ca="1">A2</f>
        <v>44530</v>
      </c>
      <c r="C2">
        <v>1</v>
      </c>
      <c r="D2" s="16">
        <f ca="1">IF(OR(WEEKDAY(A2)=1,WEEKDAY(A2)=7),C2*$F$5,C2*$F$2)</f>
        <v>12.5</v>
      </c>
      <c r="F2" s="16">
        <v>12.5</v>
      </c>
    </row>
    <row r="3" spans="1:6" x14ac:dyDescent="0.25">
      <c r="A3" s="22">
        <f ca="1">A2+1</f>
        <v>44531</v>
      </c>
      <c r="B3" s="17">
        <f t="shared" ref="B3:B10" ca="1" si="0">A3</f>
        <v>44531</v>
      </c>
      <c r="C3">
        <v>1.5</v>
      </c>
      <c r="D3" s="16">
        <f t="shared" ref="D3:D10" ca="1" si="1">IF(OR(WEEKDAY(A3)=1,WEEKDAY(A3)=7),C3*$F$5,C3*$F$2)</f>
        <v>18.75</v>
      </c>
    </row>
    <row r="4" spans="1:6" x14ac:dyDescent="0.25">
      <c r="A4" s="22">
        <f t="shared" ref="A4:A10" ca="1" si="2">A3+1</f>
        <v>44532</v>
      </c>
      <c r="B4" s="17">
        <f t="shared" ca="1" si="0"/>
        <v>44532</v>
      </c>
      <c r="C4">
        <v>8</v>
      </c>
      <c r="D4" s="16">
        <f t="shared" ca="1" si="1"/>
        <v>100</v>
      </c>
      <c r="F4" s="15" t="s">
        <v>64</v>
      </c>
    </row>
    <row r="5" spans="1:6" x14ac:dyDescent="0.25">
      <c r="A5" s="22">
        <f t="shared" ca="1" si="2"/>
        <v>44533</v>
      </c>
      <c r="B5" s="17">
        <f t="shared" ca="1" si="0"/>
        <v>44533</v>
      </c>
      <c r="C5">
        <v>7</v>
      </c>
      <c r="D5" s="16">
        <f t="shared" ca="1" si="1"/>
        <v>87.5</v>
      </c>
      <c r="F5" s="16">
        <v>18.5</v>
      </c>
    </row>
    <row r="6" spans="1:6" x14ac:dyDescent="0.25">
      <c r="A6" s="22">
        <f t="shared" ca="1" si="2"/>
        <v>44534</v>
      </c>
      <c r="B6" s="17">
        <f t="shared" ca="1" si="0"/>
        <v>44534</v>
      </c>
      <c r="C6">
        <v>7.5</v>
      </c>
      <c r="D6" s="16">
        <f t="shared" ca="1" si="1"/>
        <v>138.75</v>
      </c>
    </row>
    <row r="7" spans="1:6" x14ac:dyDescent="0.25">
      <c r="A7" s="22">
        <f t="shared" ca="1" si="2"/>
        <v>44535</v>
      </c>
      <c r="B7" s="17">
        <f t="shared" ca="1" si="0"/>
        <v>44535</v>
      </c>
      <c r="C7">
        <v>9</v>
      </c>
      <c r="D7" s="16">
        <f t="shared" ca="1" si="1"/>
        <v>166.5</v>
      </c>
    </row>
    <row r="8" spans="1:6" x14ac:dyDescent="0.25">
      <c r="A8" s="22">
        <f t="shared" ca="1" si="2"/>
        <v>44536</v>
      </c>
      <c r="B8" s="17">
        <f t="shared" ca="1" si="0"/>
        <v>44536</v>
      </c>
      <c r="C8">
        <v>8.5</v>
      </c>
      <c r="D8" s="16">
        <f t="shared" ca="1" si="1"/>
        <v>106.25</v>
      </c>
    </row>
    <row r="9" spans="1:6" x14ac:dyDescent="0.25">
      <c r="A9" s="22">
        <f t="shared" ca="1" si="2"/>
        <v>44537</v>
      </c>
      <c r="B9" s="17">
        <f t="shared" ca="1" si="0"/>
        <v>44537</v>
      </c>
      <c r="C9">
        <v>4</v>
      </c>
      <c r="D9" s="16">
        <f t="shared" ca="1" si="1"/>
        <v>50</v>
      </c>
    </row>
    <row r="10" spans="1:6" x14ac:dyDescent="0.25">
      <c r="A10" s="22">
        <f t="shared" ca="1" si="2"/>
        <v>44538</v>
      </c>
      <c r="B10" s="17">
        <f t="shared" ca="1" si="0"/>
        <v>44538</v>
      </c>
      <c r="C10">
        <v>1</v>
      </c>
      <c r="D10" s="16">
        <f t="shared" ca="1" si="1"/>
        <v>12.5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11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</cols>
  <sheetData>
    <row r="1" spans="1:2" x14ac:dyDescent="0.25">
      <c r="A1" s="3" t="s">
        <v>0</v>
      </c>
      <c r="B1" s="3" t="s">
        <v>65</v>
      </c>
    </row>
    <row r="2" spans="1:2" x14ac:dyDescent="0.25">
      <c r="A2" s="22">
        <v>40180</v>
      </c>
      <c r="B2" s="8">
        <f>WEEKNUM(A2)</f>
        <v>1</v>
      </c>
    </row>
    <row r="3" spans="1:2" x14ac:dyDescent="0.25">
      <c r="A3" s="22">
        <v>40207</v>
      </c>
      <c r="B3" s="8">
        <f t="shared" ref="B3:B10" si="0">WEEKNUM(A3)</f>
        <v>5</v>
      </c>
    </row>
    <row r="4" spans="1:2" x14ac:dyDescent="0.25">
      <c r="A4" s="22">
        <v>40230</v>
      </c>
      <c r="B4" s="8">
        <f t="shared" si="0"/>
        <v>9</v>
      </c>
    </row>
    <row r="5" spans="1:2" x14ac:dyDescent="0.25">
      <c r="A5" s="22">
        <v>40338</v>
      </c>
      <c r="B5" s="8">
        <f t="shared" si="0"/>
        <v>24</v>
      </c>
    </row>
    <row r="6" spans="1:2" x14ac:dyDescent="0.25">
      <c r="A6" s="22">
        <v>40377</v>
      </c>
      <c r="B6" s="8">
        <f t="shared" si="0"/>
        <v>30</v>
      </c>
    </row>
    <row r="7" spans="1:2" x14ac:dyDescent="0.25">
      <c r="A7" s="22">
        <v>40503</v>
      </c>
      <c r="B7" s="8">
        <f t="shared" si="0"/>
        <v>48</v>
      </c>
    </row>
    <row r="8" spans="1:2" x14ac:dyDescent="0.25">
      <c r="A8" s="22">
        <v>40503</v>
      </c>
      <c r="B8" s="8">
        <f t="shared" si="0"/>
        <v>48</v>
      </c>
    </row>
    <row r="9" spans="1:2" x14ac:dyDescent="0.25">
      <c r="A9" s="22">
        <v>40537</v>
      </c>
      <c r="B9" s="8">
        <f t="shared" si="0"/>
        <v>52</v>
      </c>
    </row>
    <row r="10" spans="1:2" x14ac:dyDescent="0.25">
      <c r="A10" s="22">
        <v>40541</v>
      </c>
      <c r="B10" s="8">
        <f t="shared" si="0"/>
        <v>53</v>
      </c>
    </row>
    <row r="11" spans="1:2" x14ac:dyDescent="0.25">
      <c r="A11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activeCell="C2" sqref="C2"/>
    </sheetView>
  </sheetViews>
  <sheetFormatPr defaultRowHeight="15" x14ac:dyDescent="0.25"/>
  <cols>
    <col min="1" max="1" width="9.7109375" bestFit="1" customWidth="1"/>
    <col min="2" max="2" width="17.5703125" bestFit="1" customWidth="1"/>
    <col min="3" max="3" width="18.5703125" bestFit="1" customWidth="1"/>
  </cols>
  <sheetData>
    <row r="1" spans="1:3" x14ac:dyDescent="0.25">
      <c r="A1" s="3" t="s">
        <v>0</v>
      </c>
      <c r="B1" s="3" t="s">
        <v>2</v>
      </c>
      <c r="C1" s="3" t="s">
        <v>3</v>
      </c>
    </row>
    <row r="2" spans="1:3" x14ac:dyDescent="0.25">
      <c r="A2" s="21">
        <v>41699</v>
      </c>
      <c r="B2" s="23">
        <f>A2</f>
        <v>41699</v>
      </c>
      <c r="C2" s="24" t="str">
        <f>IF(OR(WEEKDAY(A2)=7,WEEKDAY(A2)=1),"weekend","")</f>
        <v>weekend</v>
      </c>
    </row>
    <row r="3" spans="1:3" x14ac:dyDescent="0.25">
      <c r="A3" s="21">
        <v>41700</v>
      </c>
      <c r="B3" s="23">
        <f t="shared" ref="B3:B10" si="0">A3</f>
        <v>41700</v>
      </c>
      <c r="C3" s="24" t="str">
        <f t="shared" ref="C3:C10" si="1">IF(OR(WEEKDAY(A3)=7,WEEKDAY(A3)=1),"weekend","")</f>
        <v>weekend</v>
      </c>
    </row>
    <row r="4" spans="1:3" x14ac:dyDescent="0.25">
      <c r="A4" s="21">
        <v>41701</v>
      </c>
      <c r="B4" s="23">
        <f t="shared" si="0"/>
        <v>41701</v>
      </c>
      <c r="C4" s="24" t="str">
        <f t="shared" si="1"/>
        <v/>
      </c>
    </row>
    <row r="5" spans="1:3" x14ac:dyDescent="0.25">
      <c r="A5" s="21">
        <v>41702</v>
      </c>
      <c r="B5" s="23">
        <f t="shared" si="0"/>
        <v>41702</v>
      </c>
      <c r="C5" s="24" t="str">
        <f t="shared" si="1"/>
        <v/>
      </c>
    </row>
    <row r="6" spans="1:3" x14ac:dyDescent="0.25">
      <c r="A6" s="21">
        <v>41703</v>
      </c>
      <c r="B6" s="23">
        <f t="shared" si="0"/>
        <v>41703</v>
      </c>
      <c r="C6" s="24" t="str">
        <f t="shared" si="1"/>
        <v/>
      </c>
    </row>
    <row r="7" spans="1:3" x14ac:dyDescent="0.25">
      <c r="A7" s="21">
        <v>41704</v>
      </c>
      <c r="B7" s="23">
        <f t="shared" si="0"/>
        <v>41704</v>
      </c>
      <c r="C7" s="24" t="str">
        <f t="shared" si="1"/>
        <v/>
      </c>
    </row>
    <row r="8" spans="1:3" x14ac:dyDescent="0.25">
      <c r="A8" s="21">
        <v>41705</v>
      </c>
      <c r="B8" s="23">
        <f t="shared" si="0"/>
        <v>41705</v>
      </c>
      <c r="C8" s="24" t="str">
        <f t="shared" si="1"/>
        <v/>
      </c>
    </row>
    <row r="9" spans="1:3" x14ac:dyDescent="0.25">
      <c r="A9" s="21">
        <v>41706</v>
      </c>
      <c r="B9" s="23">
        <f t="shared" si="0"/>
        <v>41706</v>
      </c>
      <c r="C9" s="24" t="str">
        <f t="shared" si="1"/>
        <v>weekend</v>
      </c>
    </row>
    <row r="10" spans="1:3" x14ac:dyDescent="0.25">
      <c r="A10" s="21">
        <v>41707</v>
      </c>
      <c r="B10" s="23">
        <f t="shared" si="0"/>
        <v>41707</v>
      </c>
      <c r="C10" s="24" t="str">
        <f t="shared" si="1"/>
        <v>weekend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11"/>
  <sheetViews>
    <sheetView workbookViewId="0">
      <selection activeCell="C2" sqref="C2"/>
    </sheetView>
  </sheetViews>
  <sheetFormatPr defaultRowHeight="15" x14ac:dyDescent="0.25"/>
  <cols>
    <col min="1" max="3" width="10.85546875" customWidth="1"/>
  </cols>
  <sheetData>
    <row r="1" spans="1:3" x14ac:dyDescent="0.25">
      <c r="A1" s="3" t="s">
        <v>5</v>
      </c>
      <c r="B1" s="3" t="s">
        <v>66</v>
      </c>
      <c r="C1" s="3" t="s">
        <v>6</v>
      </c>
    </row>
    <row r="2" spans="1:3" x14ac:dyDescent="0.25">
      <c r="A2" s="22">
        <v>40444</v>
      </c>
      <c r="B2" s="8">
        <v>1</v>
      </c>
      <c r="C2" s="22">
        <f>EDATE(A2,B2)</f>
        <v>40474</v>
      </c>
    </row>
    <row r="3" spans="1:3" x14ac:dyDescent="0.25">
      <c r="A3" s="22">
        <v>40523</v>
      </c>
      <c r="B3" s="8">
        <v>3</v>
      </c>
      <c r="C3" s="22">
        <f t="shared" ref="C3:C10" si="0">EDATE(A3,B3)</f>
        <v>40613</v>
      </c>
    </row>
    <row r="4" spans="1:3" x14ac:dyDescent="0.25">
      <c r="A4" s="22">
        <v>40179</v>
      </c>
      <c r="B4" s="8">
        <v>6</v>
      </c>
      <c r="C4" s="22">
        <f t="shared" si="0"/>
        <v>40360</v>
      </c>
    </row>
    <row r="5" spans="1:3" x14ac:dyDescent="0.25">
      <c r="A5" s="22">
        <v>40398</v>
      </c>
      <c r="B5" s="8">
        <v>-5</v>
      </c>
      <c r="C5" s="22">
        <f t="shared" si="0"/>
        <v>40245</v>
      </c>
    </row>
    <row r="6" spans="1:3" x14ac:dyDescent="0.25">
      <c r="A6" s="22">
        <v>40472</v>
      </c>
      <c r="B6" s="8">
        <v>12</v>
      </c>
      <c r="C6" s="22">
        <f t="shared" si="0"/>
        <v>40837</v>
      </c>
    </row>
    <row r="7" spans="1:3" x14ac:dyDescent="0.25">
      <c r="A7" s="22">
        <v>40499</v>
      </c>
      <c r="B7" s="8">
        <v>1</v>
      </c>
      <c r="C7" s="22">
        <f t="shared" si="0"/>
        <v>40529</v>
      </c>
    </row>
    <row r="8" spans="1:3" x14ac:dyDescent="0.25">
      <c r="A8" s="22">
        <v>40307</v>
      </c>
      <c r="B8" s="8">
        <v>-3</v>
      </c>
      <c r="C8" s="22">
        <f t="shared" si="0"/>
        <v>40218</v>
      </c>
    </row>
    <row r="9" spans="1:3" x14ac:dyDescent="0.25">
      <c r="A9" s="22">
        <v>40481</v>
      </c>
      <c r="B9" s="8">
        <v>2</v>
      </c>
      <c r="C9" s="22">
        <f t="shared" si="0"/>
        <v>40542</v>
      </c>
    </row>
    <row r="10" spans="1:3" x14ac:dyDescent="0.25">
      <c r="A10" s="22">
        <v>40187</v>
      </c>
      <c r="B10" s="8">
        <v>10</v>
      </c>
      <c r="C10" s="22">
        <f t="shared" si="0"/>
        <v>40491</v>
      </c>
    </row>
    <row r="11" spans="1:3" x14ac:dyDescent="0.25">
      <c r="B11" s="8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6"/>
  <sheetViews>
    <sheetView workbookViewId="0">
      <selection activeCell="C3" sqref="C3"/>
    </sheetView>
  </sheetViews>
  <sheetFormatPr defaultRowHeight="15" x14ac:dyDescent="0.25"/>
  <cols>
    <col min="1" max="1" width="6.42578125" bestFit="1" customWidth="1"/>
    <col min="2" max="2" width="15" bestFit="1" customWidth="1"/>
    <col min="3" max="3" width="10.7109375" style="8" bestFit="1" customWidth="1"/>
    <col min="4" max="4" width="8.5703125" customWidth="1"/>
    <col min="5" max="5" width="3" customWidth="1"/>
    <col min="6" max="6" width="16.85546875" customWidth="1"/>
  </cols>
  <sheetData>
    <row r="1" spans="1:6" x14ac:dyDescent="0.25">
      <c r="A1" s="3" t="s">
        <v>67</v>
      </c>
      <c r="B1" s="3" t="s">
        <v>68</v>
      </c>
      <c r="C1" s="3" t="s">
        <v>5</v>
      </c>
      <c r="D1" s="3" t="s">
        <v>6</v>
      </c>
      <c r="E1" s="3"/>
      <c r="F1" s="18" t="s">
        <v>69</v>
      </c>
    </row>
    <row r="2" spans="1:6" x14ac:dyDescent="0.25">
      <c r="A2" t="s">
        <v>70</v>
      </c>
      <c r="B2" s="8">
        <v>10</v>
      </c>
      <c r="C2" s="22">
        <v>40526</v>
      </c>
      <c r="D2" s="22">
        <f>WORKDAY(C2,B2,$F$2:$F$4)</f>
        <v>40540</v>
      </c>
      <c r="F2" s="19">
        <v>38701</v>
      </c>
    </row>
    <row r="3" spans="1:6" x14ac:dyDescent="0.25">
      <c r="A3" t="s">
        <v>71</v>
      </c>
      <c r="B3" s="8">
        <v>5</v>
      </c>
      <c r="C3" s="22">
        <f>D2+1</f>
        <v>40541</v>
      </c>
      <c r="D3" s="22">
        <f t="shared" ref="D3:D6" si="0">WORKDAY(C3,B3,$F$2:$F$4)</f>
        <v>40548</v>
      </c>
      <c r="F3" s="19">
        <v>38725</v>
      </c>
    </row>
    <row r="4" spans="1:6" ht="15.75" thickBot="1" x14ac:dyDescent="0.3">
      <c r="A4" t="s">
        <v>72</v>
      </c>
      <c r="B4" s="8">
        <v>2</v>
      </c>
      <c r="C4" s="22">
        <f t="shared" ref="C4:C6" si="1">D3+1</f>
        <v>40549</v>
      </c>
      <c r="D4" s="22">
        <f t="shared" si="0"/>
        <v>40553</v>
      </c>
      <c r="F4" s="20">
        <v>38727</v>
      </c>
    </row>
    <row r="5" spans="1:6" x14ac:dyDescent="0.25">
      <c r="A5" t="s">
        <v>73</v>
      </c>
      <c r="B5" s="8">
        <v>3</v>
      </c>
      <c r="C5" s="22">
        <f t="shared" si="1"/>
        <v>40554</v>
      </c>
      <c r="D5" s="22">
        <f t="shared" si="0"/>
        <v>40557</v>
      </c>
    </row>
    <row r="6" spans="1:6" x14ac:dyDescent="0.25">
      <c r="A6" t="s">
        <v>74</v>
      </c>
      <c r="B6" s="8">
        <v>2</v>
      </c>
      <c r="C6" s="22">
        <f t="shared" si="1"/>
        <v>40558</v>
      </c>
      <c r="D6" s="22">
        <f t="shared" si="0"/>
        <v>40561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6"/>
  <sheetViews>
    <sheetView workbookViewId="0">
      <selection activeCell="D2" sqref="D2"/>
    </sheetView>
  </sheetViews>
  <sheetFormatPr defaultRowHeight="15" x14ac:dyDescent="0.25"/>
  <cols>
    <col min="2" max="3" width="10.7109375" bestFit="1" customWidth="1"/>
    <col min="5" max="5" width="2.42578125" customWidth="1"/>
    <col min="6" max="6" width="12.42578125" customWidth="1"/>
  </cols>
  <sheetData>
    <row r="1" spans="1:6" x14ac:dyDescent="0.25">
      <c r="B1" s="3" t="s">
        <v>5</v>
      </c>
      <c r="C1" s="3" t="s">
        <v>60</v>
      </c>
      <c r="D1" s="3" t="s">
        <v>75</v>
      </c>
      <c r="E1" s="26"/>
      <c r="F1" s="18" t="s">
        <v>69</v>
      </c>
    </row>
    <row r="2" spans="1:6" x14ac:dyDescent="0.25">
      <c r="A2" t="s">
        <v>70</v>
      </c>
      <c r="B2" s="22">
        <v>40490</v>
      </c>
      <c r="C2" s="22">
        <v>40504</v>
      </c>
      <c r="D2" s="8">
        <f>NETWORKDAYS(B2,C2,$F$2:$F$3)</f>
        <v>11</v>
      </c>
      <c r="E2" s="8"/>
      <c r="F2" s="27">
        <v>38675</v>
      </c>
    </row>
    <row r="3" spans="1:6" ht="15.75" thickBot="1" x14ac:dyDescent="0.3">
      <c r="A3" t="s">
        <v>71</v>
      </c>
      <c r="B3" s="22">
        <v>40505</v>
      </c>
      <c r="C3" s="22">
        <v>40515</v>
      </c>
      <c r="D3" s="8">
        <f t="shared" ref="D3:D6" si="0">NETWORKDAYS(B3,C3,$F$2:$F$3)</f>
        <v>9</v>
      </c>
      <c r="F3" s="28">
        <v>38687</v>
      </c>
    </row>
    <row r="4" spans="1:6" x14ac:dyDescent="0.25">
      <c r="A4" t="s">
        <v>72</v>
      </c>
      <c r="B4" s="22">
        <v>40516</v>
      </c>
      <c r="C4" s="22">
        <v>40525</v>
      </c>
      <c r="D4" s="8">
        <f t="shared" si="0"/>
        <v>6</v>
      </c>
    </row>
    <row r="5" spans="1:6" x14ac:dyDescent="0.25">
      <c r="A5" t="s">
        <v>73</v>
      </c>
      <c r="B5" s="22">
        <v>40526</v>
      </c>
      <c r="C5" s="22">
        <v>40535</v>
      </c>
      <c r="D5" s="8">
        <f t="shared" si="0"/>
        <v>8</v>
      </c>
    </row>
    <row r="6" spans="1:6" x14ac:dyDescent="0.25">
      <c r="A6" t="s">
        <v>74</v>
      </c>
      <c r="B6" s="22">
        <v>40536</v>
      </c>
      <c r="C6" s="22">
        <v>40546</v>
      </c>
      <c r="D6" s="8">
        <f t="shared" si="0"/>
        <v>7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10"/>
  <sheetViews>
    <sheetView workbookViewId="0">
      <selection activeCell="C6" sqref="C6"/>
    </sheetView>
  </sheetViews>
  <sheetFormatPr defaultRowHeight="15" x14ac:dyDescent="0.25"/>
  <cols>
    <col min="1" max="1" width="9.85546875" bestFit="1" customWidth="1"/>
    <col min="2" max="2" width="10.7109375" bestFit="1" customWidth="1"/>
    <col min="3" max="3" width="9.7109375" bestFit="1" customWidth="1"/>
    <col min="4" max="4" width="13.28515625" customWidth="1"/>
  </cols>
  <sheetData>
    <row r="1" spans="1:4" x14ac:dyDescent="0.25">
      <c r="A1" s="3" t="s">
        <v>76</v>
      </c>
      <c r="B1" s="3" t="s">
        <v>47</v>
      </c>
      <c r="C1" s="3" t="s">
        <v>77</v>
      </c>
      <c r="D1" s="3" t="s">
        <v>78</v>
      </c>
    </row>
    <row r="2" spans="1:4" x14ac:dyDescent="0.25">
      <c r="A2" t="s">
        <v>49</v>
      </c>
      <c r="B2" s="22">
        <v>25292</v>
      </c>
      <c r="C2" s="22">
        <f ca="1">TODAY()</f>
        <v>44530</v>
      </c>
      <c r="D2" s="29">
        <f ca="1">YEARFRAC(B2,C2,0)</f>
        <v>52.666666666666664</v>
      </c>
    </row>
    <row r="3" spans="1:4" x14ac:dyDescent="0.25">
      <c r="A3" t="s">
        <v>50</v>
      </c>
      <c r="B3" s="22">
        <v>25295</v>
      </c>
      <c r="C3" s="22">
        <f t="shared" ref="C3:C10" ca="1" si="0">TODAY()</f>
        <v>44530</v>
      </c>
      <c r="D3" s="29">
        <f t="shared" ref="D3:D10" ca="1" si="1">YEARFRAC(B3,C3,0)</f>
        <v>52.661111111111111</v>
      </c>
    </row>
    <row r="4" spans="1:4" x14ac:dyDescent="0.25">
      <c r="A4" t="s">
        <v>51</v>
      </c>
      <c r="B4" s="22">
        <v>20713</v>
      </c>
      <c r="C4" s="22">
        <f t="shared" ca="1" si="0"/>
        <v>44530</v>
      </c>
      <c r="D4" s="29">
        <f t="shared" ca="1" si="1"/>
        <v>65.208333333333329</v>
      </c>
    </row>
    <row r="5" spans="1:4" x14ac:dyDescent="0.25">
      <c r="A5" t="s">
        <v>52</v>
      </c>
      <c r="B5" s="22">
        <v>26191</v>
      </c>
      <c r="C5" s="22">
        <f t="shared" ca="1" si="0"/>
        <v>44530</v>
      </c>
      <c r="D5" s="29">
        <f t="shared" ca="1" si="1"/>
        <v>50.208333333333336</v>
      </c>
    </row>
    <row r="6" spans="1:4" x14ac:dyDescent="0.25">
      <c r="A6" t="s">
        <v>53</v>
      </c>
      <c r="B6" s="22">
        <v>28402</v>
      </c>
      <c r="C6" s="22">
        <f t="shared" ca="1" si="0"/>
        <v>44530</v>
      </c>
      <c r="D6" s="29">
        <f t="shared" ca="1" si="1"/>
        <v>44.155555555555559</v>
      </c>
    </row>
    <row r="7" spans="1:4" x14ac:dyDescent="0.25">
      <c r="A7" t="s">
        <v>54</v>
      </c>
      <c r="B7" s="22">
        <v>22578</v>
      </c>
      <c r="C7" s="22">
        <f t="shared" ca="1" si="0"/>
        <v>44530</v>
      </c>
      <c r="D7" s="29">
        <f t="shared" ca="1" si="1"/>
        <v>60.1</v>
      </c>
    </row>
    <row r="8" spans="1:4" x14ac:dyDescent="0.25">
      <c r="A8" t="s">
        <v>79</v>
      </c>
      <c r="B8" s="22">
        <v>24421</v>
      </c>
      <c r="C8" s="22">
        <f t="shared" ca="1" si="0"/>
        <v>44530</v>
      </c>
      <c r="D8" s="29">
        <f t="shared" ca="1" si="1"/>
        <v>55.055555555555557</v>
      </c>
    </row>
    <row r="9" spans="1:4" x14ac:dyDescent="0.25">
      <c r="A9" t="s">
        <v>56</v>
      </c>
      <c r="B9" s="22">
        <v>27717</v>
      </c>
      <c r="C9" s="22">
        <f t="shared" ca="1" si="0"/>
        <v>44530</v>
      </c>
      <c r="D9" s="29">
        <f t="shared" ca="1" si="1"/>
        <v>46.030555555555559</v>
      </c>
    </row>
    <row r="10" spans="1:4" x14ac:dyDescent="0.25">
      <c r="A10" t="s">
        <v>57</v>
      </c>
      <c r="B10" s="22">
        <v>20049</v>
      </c>
      <c r="C10" s="22">
        <f t="shared" ca="1" si="0"/>
        <v>44530</v>
      </c>
      <c r="D10" s="29">
        <f t="shared" ca="1" si="1"/>
        <v>67.025000000000006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10"/>
  <sheetViews>
    <sheetView workbookViewId="0">
      <selection activeCell="D2" sqref="D2"/>
    </sheetView>
  </sheetViews>
  <sheetFormatPr defaultRowHeight="15" x14ac:dyDescent="0.25"/>
  <cols>
    <col min="2" max="3" width="11.5703125" customWidth="1"/>
    <col min="4" max="4" width="21.85546875" bestFit="1" customWidth="1"/>
  </cols>
  <sheetData>
    <row r="1" spans="1:4" x14ac:dyDescent="0.25">
      <c r="A1" s="3" t="s">
        <v>76</v>
      </c>
      <c r="B1" s="3" t="s">
        <v>47</v>
      </c>
      <c r="C1" s="3" t="s">
        <v>77</v>
      </c>
      <c r="D1" s="3" t="s">
        <v>78</v>
      </c>
    </row>
    <row r="2" spans="1:4" x14ac:dyDescent="0.25">
      <c r="A2" t="s">
        <v>49</v>
      </c>
      <c r="B2" s="22">
        <v>25292</v>
      </c>
      <c r="C2" s="22">
        <f ca="1">TODAY()</f>
        <v>44530</v>
      </c>
      <c r="D2" s="29" t="str">
        <f ca="1">DATEDIF(B2,C2,"Y")&amp;" years and "&amp;DATEDIF(B2,C2,"YM")&amp;" months"</f>
        <v>52 years and 8 months</v>
      </c>
    </row>
    <row r="3" spans="1:4" x14ac:dyDescent="0.25">
      <c r="A3" t="s">
        <v>50</v>
      </c>
      <c r="B3" s="22">
        <v>25295</v>
      </c>
      <c r="C3" s="22">
        <f t="shared" ref="C3:C10" ca="1" si="0">TODAY()</f>
        <v>44530</v>
      </c>
      <c r="D3" s="29" t="str">
        <f t="shared" ref="D3:D10" ca="1" si="1">DATEDIF(B3,C3,"Y")&amp;" years and "&amp;DATEDIF(B3,C3,"YM")&amp;" months"</f>
        <v>52 years and 7 months</v>
      </c>
    </row>
    <row r="4" spans="1:4" x14ac:dyDescent="0.25">
      <c r="A4" t="s">
        <v>51</v>
      </c>
      <c r="B4" s="22">
        <v>20713</v>
      </c>
      <c r="C4" s="22">
        <f t="shared" ca="1" si="0"/>
        <v>44530</v>
      </c>
      <c r="D4" s="29" t="str">
        <f t="shared" ca="1" si="1"/>
        <v>65 years and 2 months</v>
      </c>
    </row>
    <row r="5" spans="1:4" x14ac:dyDescent="0.25">
      <c r="A5" t="s">
        <v>52</v>
      </c>
      <c r="B5" s="22">
        <v>26191</v>
      </c>
      <c r="C5" s="22">
        <f t="shared" ca="1" si="0"/>
        <v>44530</v>
      </c>
      <c r="D5" s="29" t="str">
        <f t="shared" ca="1" si="1"/>
        <v>50 years and 2 months</v>
      </c>
    </row>
    <row r="6" spans="1:4" x14ac:dyDescent="0.25">
      <c r="A6" t="s">
        <v>53</v>
      </c>
      <c r="B6" s="22">
        <v>28402</v>
      </c>
      <c r="C6" s="22">
        <f t="shared" ca="1" si="0"/>
        <v>44530</v>
      </c>
      <c r="D6" s="29" t="str">
        <f t="shared" ca="1" si="1"/>
        <v>44 years and 1 months</v>
      </c>
    </row>
    <row r="7" spans="1:4" x14ac:dyDescent="0.25">
      <c r="A7" t="s">
        <v>54</v>
      </c>
      <c r="B7" s="22">
        <v>22578</v>
      </c>
      <c r="C7" s="22">
        <f t="shared" ca="1" si="0"/>
        <v>44530</v>
      </c>
      <c r="D7" s="29" t="str">
        <f t="shared" ca="1" si="1"/>
        <v>60 years and 1 months</v>
      </c>
    </row>
    <row r="8" spans="1:4" x14ac:dyDescent="0.25">
      <c r="A8" t="s">
        <v>79</v>
      </c>
      <c r="B8" s="22">
        <v>24421</v>
      </c>
      <c r="C8" s="22">
        <f t="shared" ca="1" si="0"/>
        <v>44530</v>
      </c>
      <c r="D8" s="29" t="str">
        <f t="shared" ca="1" si="1"/>
        <v>55 years and 0 months</v>
      </c>
    </row>
    <row r="9" spans="1:4" x14ac:dyDescent="0.25">
      <c r="A9" t="s">
        <v>56</v>
      </c>
      <c r="B9" s="22">
        <v>27717</v>
      </c>
      <c r="C9" s="22">
        <f t="shared" ca="1" si="0"/>
        <v>44530</v>
      </c>
      <c r="D9" s="29" t="str">
        <f t="shared" ca="1" si="1"/>
        <v>46 years and 0 months</v>
      </c>
    </row>
    <row r="10" spans="1:4" x14ac:dyDescent="0.25">
      <c r="A10" t="s">
        <v>57</v>
      </c>
      <c r="B10" s="22">
        <v>20049</v>
      </c>
      <c r="C10" s="22">
        <f t="shared" ca="1" si="0"/>
        <v>44530</v>
      </c>
      <c r="D10" s="29" t="str">
        <f t="shared" ca="1" si="1"/>
        <v>67 years and 0 months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B6"/>
  <sheetViews>
    <sheetView workbookViewId="0">
      <selection activeCell="B6" sqref="B6"/>
    </sheetView>
  </sheetViews>
  <sheetFormatPr defaultRowHeight="15" x14ac:dyDescent="0.25"/>
  <cols>
    <col min="1" max="1" width="17" customWidth="1"/>
    <col min="2" max="2" width="24" customWidth="1"/>
  </cols>
  <sheetData>
    <row r="1" spans="1:2" x14ac:dyDescent="0.25">
      <c r="A1" s="1" t="s">
        <v>80</v>
      </c>
      <c r="B1" s="30">
        <v>41633</v>
      </c>
    </row>
    <row r="2" spans="1:2" x14ac:dyDescent="0.25">
      <c r="B2" s="10"/>
    </row>
    <row r="3" spans="1:2" x14ac:dyDescent="0.25">
      <c r="A3" t="s">
        <v>81</v>
      </c>
      <c r="B3" s="10">
        <f>B1-(WEEKDAY(B1,2))-21</f>
        <v>41609</v>
      </c>
    </row>
    <row r="4" spans="1:2" x14ac:dyDescent="0.25">
      <c r="A4" t="s">
        <v>82</v>
      </c>
      <c r="B4" s="10">
        <f>B1-(WEEKDAY(B1,2))-14</f>
        <v>41616</v>
      </c>
    </row>
    <row r="5" spans="1:2" x14ac:dyDescent="0.25">
      <c r="A5" t="s">
        <v>83</v>
      </c>
      <c r="B5" s="10">
        <f>B1-(WEEKDAY(B1,2))-7</f>
        <v>41623</v>
      </c>
    </row>
    <row r="6" spans="1:2" x14ac:dyDescent="0.25">
      <c r="A6" t="s">
        <v>84</v>
      </c>
      <c r="B6" s="10">
        <f>B1-(WEEKDAY(B1,2))</f>
        <v>41630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D10"/>
  <sheetViews>
    <sheetView workbookViewId="0">
      <selection activeCell="B1" sqref="B1"/>
    </sheetView>
  </sheetViews>
  <sheetFormatPr defaultRowHeight="15" x14ac:dyDescent="0.25"/>
  <cols>
    <col min="1" max="1" width="10.5703125" bestFit="1" customWidth="1"/>
    <col min="2" max="2" width="11.5703125" bestFit="1" customWidth="1"/>
    <col min="3" max="3" width="9.85546875" bestFit="1" customWidth="1"/>
    <col min="4" max="4" width="11.42578125" bestFit="1" customWidth="1"/>
  </cols>
  <sheetData>
    <row r="1" spans="1:4" x14ac:dyDescent="0.25">
      <c r="A1" s="3" t="s">
        <v>67</v>
      </c>
      <c r="B1" s="3" t="s">
        <v>85</v>
      </c>
      <c r="C1" s="3" t="s">
        <v>67</v>
      </c>
      <c r="D1" s="3" t="s">
        <v>86</v>
      </c>
    </row>
    <row r="2" spans="1:4" x14ac:dyDescent="0.25">
      <c r="A2" t="s">
        <v>96</v>
      </c>
      <c r="B2" s="6">
        <f>TIMEVALUE(MID(A2,8,5))</f>
        <v>0.58680555555555558</v>
      </c>
      <c r="C2" t="s">
        <v>87</v>
      </c>
      <c r="D2" s="6">
        <f>TIMEVALUE(MID(C2,6,5))</f>
        <v>0.67361111111111116</v>
      </c>
    </row>
    <row r="3" spans="1:4" x14ac:dyDescent="0.25">
      <c r="A3" s="31" t="s">
        <v>97</v>
      </c>
      <c r="B3" s="6">
        <f t="shared" ref="B3:B10" si="0">TIMEVALUE(MID(A3,8,5))</f>
        <v>0.70763888888888893</v>
      </c>
      <c r="C3" t="s">
        <v>88</v>
      </c>
      <c r="D3" s="6">
        <f t="shared" ref="D3:D10" si="1">TIMEVALUE(MID(C3,6,5))</f>
        <v>0.75763888888888886</v>
      </c>
    </row>
    <row r="4" spans="1:4" x14ac:dyDescent="0.25">
      <c r="A4" s="31" t="s">
        <v>98</v>
      </c>
      <c r="B4" s="6">
        <f t="shared" si="0"/>
        <v>0.3833333333333333</v>
      </c>
      <c r="C4" t="s">
        <v>89</v>
      </c>
      <c r="D4" s="6">
        <f t="shared" si="1"/>
        <v>0.54999999999999993</v>
      </c>
    </row>
    <row r="5" spans="1:4" x14ac:dyDescent="0.25">
      <c r="A5" t="s">
        <v>99</v>
      </c>
      <c r="B5" s="6">
        <f t="shared" si="0"/>
        <v>0.58888888888888891</v>
      </c>
      <c r="C5" t="s">
        <v>90</v>
      </c>
      <c r="D5" s="6">
        <f t="shared" si="1"/>
        <v>0.74930555555555556</v>
      </c>
    </row>
    <row r="6" spans="1:4" x14ac:dyDescent="0.25">
      <c r="A6" t="s">
        <v>100</v>
      </c>
      <c r="B6" s="6">
        <f t="shared" si="0"/>
        <v>0.91319444444444453</v>
      </c>
      <c r="C6" t="s">
        <v>91</v>
      </c>
      <c r="D6" s="6">
        <f t="shared" si="1"/>
        <v>0.96805555555555556</v>
      </c>
    </row>
    <row r="7" spans="1:4" x14ac:dyDescent="0.25">
      <c r="A7" t="s">
        <v>101</v>
      </c>
      <c r="B7" s="6">
        <f t="shared" si="0"/>
        <v>0.96527777777777779</v>
      </c>
      <c r="C7" t="s">
        <v>92</v>
      </c>
      <c r="D7" s="6">
        <f t="shared" si="1"/>
        <v>0.98958333333333337</v>
      </c>
    </row>
    <row r="8" spans="1:4" x14ac:dyDescent="0.25">
      <c r="A8" t="s">
        <v>102</v>
      </c>
      <c r="B8" s="6">
        <f t="shared" si="0"/>
        <v>0.62083333333333335</v>
      </c>
      <c r="C8" t="s">
        <v>93</v>
      </c>
      <c r="D8" s="6">
        <f t="shared" si="1"/>
        <v>0.71944444444444444</v>
      </c>
    </row>
    <row r="9" spans="1:4" x14ac:dyDescent="0.25">
      <c r="A9" t="s">
        <v>103</v>
      </c>
      <c r="B9" s="6">
        <f t="shared" si="0"/>
        <v>0.46666666666666662</v>
      </c>
      <c r="C9" t="s">
        <v>94</v>
      </c>
      <c r="D9" s="6">
        <f t="shared" si="1"/>
        <v>0.55347222222222225</v>
      </c>
    </row>
    <row r="10" spans="1:4" x14ac:dyDescent="0.25">
      <c r="A10" t="s">
        <v>104</v>
      </c>
      <c r="B10" s="6">
        <f t="shared" si="0"/>
        <v>9.2361111111111116E-2</v>
      </c>
      <c r="C10" t="s">
        <v>95</v>
      </c>
      <c r="D10" s="6">
        <f t="shared" si="1"/>
        <v>0.17708333333333334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D12"/>
  <sheetViews>
    <sheetView workbookViewId="0">
      <selection activeCell="D6" sqref="D6"/>
    </sheetView>
  </sheetViews>
  <sheetFormatPr defaultRowHeight="15" x14ac:dyDescent="0.25"/>
  <cols>
    <col min="1" max="1" width="10.7109375" style="10" bestFit="1" customWidth="1"/>
  </cols>
  <sheetData>
    <row r="1" spans="1:4" x14ac:dyDescent="0.25">
      <c r="A1" s="32" t="s">
        <v>0</v>
      </c>
      <c r="B1" s="3" t="s">
        <v>5</v>
      </c>
      <c r="C1" s="3" t="s">
        <v>60</v>
      </c>
      <c r="D1" s="3" t="s">
        <v>105</v>
      </c>
    </row>
    <row r="2" spans="1:4" x14ac:dyDescent="0.25">
      <c r="A2" s="22">
        <v>38299</v>
      </c>
      <c r="B2" s="34">
        <v>0.35416666666666669</v>
      </c>
      <c r="C2" s="34">
        <v>0.69791666666666663</v>
      </c>
      <c r="D2" s="33">
        <f t="shared" ref="D2:D10" si="0">HOUR(C2-B2)+MINUTE(C2-B2)/60</f>
        <v>8.25</v>
      </c>
    </row>
    <row r="3" spans="1:4" x14ac:dyDescent="0.25">
      <c r="A3" s="22">
        <v>38300</v>
      </c>
      <c r="B3" s="34">
        <v>0.30208333333333331</v>
      </c>
      <c r="C3" s="34">
        <v>0.64583333333333337</v>
      </c>
      <c r="D3" s="33">
        <f t="shared" si="0"/>
        <v>8.25</v>
      </c>
    </row>
    <row r="4" spans="1:4" x14ac:dyDescent="0.25">
      <c r="A4" s="22">
        <v>38301</v>
      </c>
      <c r="B4" s="34">
        <v>0.33263888888888887</v>
      </c>
      <c r="C4" s="34">
        <v>0.71250000000000002</v>
      </c>
      <c r="D4" s="33">
        <f t="shared" si="0"/>
        <v>9.1166666666666671</v>
      </c>
    </row>
    <row r="5" spans="1:4" x14ac:dyDescent="0.25">
      <c r="A5" s="22">
        <v>38302</v>
      </c>
      <c r="B5" s="34">
        <v>0.38263888888888892</v>
      </c>
      <c r="C5" s="34">
        <v>0.77361111111111114</v>
      </c>
      <c r="D5" s="33">
        <f t="shared" si="0"/>
        <v>9.3833333333333329</v>
      </c>
    </row>
    <row r="6" spans="1:4" x14ac:dyDescent="0.25">
      <c r="A6" s="22">
        <v>38303</v>
      </c>
      <c r="B6" s="34">
        <v>0.33333333333333331</v>
      </c>
      <c r="C6" s="34">
        <v>0.70833333333333337</v>
      </c>
      <c r="D6" s="33">
        <f t="shared" si="0"/>
        <v>9</v>
      </c>
    </row>
    <row r="7" spans="1:4" x14ac:dyDescent="0.25">
      <c r="A7" s="22">
        <v>38306</v>
      </c>
      <c r="B7" s="34">
        <v>0.33680555555555558</v>
      </c>
      <c r="C7" s="34">
        <v>0.79236111111111107</v>
      </c>
      <c r="D7" s="33">
        <f t="shared" si="0"/>
        <v>10.933333333333334</v>
      </c>
    </row>
    <row r="8" spans="1:4" x14ac:dyDescent="0.25">
      <c r="A8" s="22">
        <v>38309</v>
      </c>
      <c r="B8" s="34">
        <v>0.37152777777777773</v>
      </c>
      <c r="C8" s="34">
        <v>0.7090277777777777</v>
      </c>
      <c r="D8" s="33">
        <f t="shared" si="0"/>
        <v>8.1</v>
      </c>
    </row>
    <row r="9" spans="1:4" x14ac:dyDescent="0.25">
      <c r="A9" s="22">
        <v>38310</v>
      </c>
      <c r="B9" s="34">
        <v>0.3833333333333333</v>
      </c>
      <c r="C9" s="34">
        <v>0.62638888888888888</v>
      </c>
      <c r="D9" s="33">
        <f t="shared" si="0"/>
        <v>5.833333333333333</v>
      </c>
    </row>
    <row r="10" spans="1:4" x14ac:dyDescent="0.25">
      <c r="A10" s="22">
        <v>38311</v>
      </c>
      <c r="B10" s="34">
        <v>0.35694444444444445</v>
      </c>
      <c r="C10" s="34">
        <v>0.62152777777777779</v>
      </c>
      <c r="D10" s="33">
        <f t="shared" si="0"/>
        <v>6.35</v>
      </c>
    </row>
    <row r="11" spans="1:4" x14ac:dyDescent="0.25">
      <c r="A11" s="22"/>
    </row>
    <row r="12" spans="1:4" x14ac:dyDescent="0.25">
      <c r="A12" s="22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10"/>
  <sheetViews>
    <sheetView workbookViewId="0">
      <selection activeCell="G10" sqref="G10"/>
    </sheetView>
  </sheetViews>
  <sheetFormatPr defaultRowHeight="15" x14ac:dyDescent="0.25"/>
  <sheetData>
    <row r="1" spans="1:5" x14ac:dyDescent="0.25">
      <c r="A1" s="3" t="s">
        <v>106</v>
      </c>
      <c r="B1" s="3" t="s">
        <v>107</v>
      </c>
      <c r="C1" s="3" t="s">
        <v>108</v>
      </c>
      <c r="D1" s="3" t="s">
        <v>109</v>
      </c>
      <c r="E1" s="3" t="s">
        <v>110</v>
      </c>
    </row>
    <row r="2" spans="1:5" x14ac:dyDescent="0.25">
      <c r="A2" t="s">
        <v>111</v>
      </c>
      <c r="B2" s="8">
        <v>2</v>
      </c>
      <c r="C2" s="8">
        <v>12</v>
      </c>
      <c r="D2" s="8">
        <v>45</v>
      </c>
      <c r="E2" s="35">
        <f>TIME(B2,C2,D2)</f>
        <v>9.2187499999999992E-2</v>
      </c>
    </row>
    <row r="3" spans="1:5" x14ac:dyDescent="0.25">
      <c r="A3" t="s">
        <v>112</v>
      </c>
      <c r="B3" s="8">
        <v>2</v>
      </c>
      <c r="C3" s="8">
        <v>14</v>
      </c>
      <c r="D3" s="8">
        <v>10</v>
      </c>
      <c r="E3" s="35">
        <f t="shared" ref="E3:E10" si="0">TIME(B3,C3,D3)</f>
        <v>9.3171296296296294E-2</v>
      </c>
    </row>
    <row r="4" spans="1:5" x14ac:dyDescent="0.25">
      <c r="A4" t="s">
        <v>113</v>
      </c>
      <c r="B4" s="8">
        <v>3</v>
      </c>
      <c r="C4" s="8">
        <v>1</v>
      </c>
      <c r="D4" s="8">
        <v>5</v>
      </c>
      <c r="E4" s="35">
        <f t="shared" si="0"/>
        <v>0.12575231481481483</v>
      </c>
    </row>
    <row r="5" spans="1:5" x14ac:dyDescent="0.25">
      <c r="A5" t="s">
        <v>114</v>
      </c>
      <c r="B5" s="8">
        <v>3</v>
      </c>
      <c r="C5" s="8">
        <v>1</v>
      </c>
      <c r="D5" s="8">
        <v>45</v>
      </c>
      <c r="E5" s="35">
        <f t="shared" si="0"/>
        <v>0.12621527777777777</v>
      </c>
    </row>
    <row r="6" spans="1:5" x14ac:dyDescent="0.25">
      <c r="A6" t="s">
        <v>115</v>
      </c>
      <c r="B6" s="8">
        <v>3</v>
      </c>
      <c r="C6" s="8">
        <v>2</v>
      </c>
      <c r="D6" s="8">
        <v>0</v>
      </c>
      <c r="E6" s="35">
        <f t="shared" si="0"/>
        <v>0.12638888888888888</v>
      </c>
    </row>
    <row r="7" spans="1:5" x14ac:dyDescent="0.25">
      <c r="A7" t="s">
        <v>116</v>
      </c>
      <c r="B7" s="8">
        <v>3</v>
      </c>
      <c r="C7" s="8">
        <v>24</v>
      </c>
      <c r="D7" s="8">
        <v>59</v>
      </c>
      <c r="E7" s="35">
        <f t="shared" si="0"/>
        <v>0.14234953703703704</v>
      </c>
    </row>
    <row r="8" spans="1:5" x14ac:dyDescent="0.25">
      <c r="A8" t="s">
        <v>117</v>
      </c>
      <c r="B8" s="8">
        <v>4</v>
      </c>
      <c r="C8" s="8">
        <v>0</v>
      </c>
      <c r="D8" s="8">
        <v>0</v>
      </c>
      <c r="E8" s="35">
        <f t="shared" si="0"/>
        <v>0.16666666666666666</v>
      </c>
    </row>
    <row r="9" spans="1:5" x14ac:dyDescent="0.25">
      <c r="A9" t="s">
        <v>118</v>
      </c>
      <c r="B9" s="8">
        <v>4</v>
      </c>
      <c r="C9" s="8">
        <v>0</v>
      </c>
      <c r="D9" s="8">
        <v>37</v>
      </c>
      <c r="E9" s="35">
        <f t="shared" si="0"/>
        <v>0.1670949074074074</v>
      </c>
    </row>
    <row r="10" spans="1:5" x14ac:dyDescent="0.25">
      <c r="A10" t="s">
        <v>119</v>
      </c>
      <c r="B10" s="8">
        <v>4</v>
      </c>
      <c r="C10" s="8">
        <v>2</v>
      </c>
      <c r="D10" s="8">
        <v>2</v>
      </c>
      <c r="E10" s="35">
        <f t="shared" si="0"/>
        <v>0.1680787037037037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workbookViewId="0">
      <selection activeCell="B2" sqref="B2"/>
    </sheetView>
  </sheetViews>
  <sheetFormatPr defaultRowHeight="15" x14ac:dyDescent="0.25"/>
  <cols>
    <col min="1" max="1" width="12" customWidth="1"/>
    <col min="2" max="2" width="17.5703125" bestFit="1" customWidth="1"/>
    <col min="3" max="3" width="11" customWidth="1"/>
  </cols>
  <sheetData>
    <row r="1" spans="1:3" x14ac:dyDescent="0.25">
      <c r="A1" s="3" t="s">
        <v>0</v>
      </c>
      <c r="B1" s="3" t="s">
        <v>4</v>
      </c>
      <c r="C1" s="2">
        <f ca="1">TODAY()</f>
        <v>44530</v>
      </c>
    </row>
    <row r="2" spans="1:3" x14ac:dyDescent="0.25">
      <c r="A2" s="21">
        <v>44530</v>
      </c>
      <c r="B2" s="4" t="str">
        <f ca="1">IF(A2&lt;=TODAY(),"N","Y")</f>
        <v>N</v>
      </c>
    </row>
    <row r="3" spans="1:3" x14ac:dyDescent="0.25">
      <c r="A3" s="21">
        <v>43095</v>
      </c>
      <c r="B3" s="4" t="str">
        <f t="shared" ref="B3:B10" ca="1" si="0">IF(A3&lt;=TODAY(),"N","Y")</f>
        <v>N</v>
      </c>
    </row>
    <row r="4" spans="1:3" x14ac:dyDescent="0.25">
      <c r="A4" s="21">
        <v>43096</v>
      </c>
      <c r="B4" s="4" t="str">
        <f t="shared" ca="1" si="0"/>
        <v>N</v>
      </c>
    </row>
    <row r="5" spans="1:3" x14ac:dyDescent="0.25">
      <c r="A5" s="21">
        <v>43097</v>
      </c>
      <c r="B5" s="4" t="str">
        <f t="shared" ca="1" si="0"/>
        <v>N</v>
      </c>
    </row>
    <row r="6" spans="1:3" x14ac:dyDescent="0.25">
      <c r="A6" s="21">
        <v>43098</v>
      </c>
      <c r="B6" s="4" t="str">
        <f t="shared" ca="1" si="0"/>
        <v>N</v>
      </c>
    </row>
    <row r="7" spans="1:3" x14ac:dyDescent="0.25">
      <c r="A7" s="21">
        <v>43099</v>
      </c>
      <c r="B7" s="4" t="str">
        <f t="shared" ca="1" si="0"/>
        <v>N</v>
      </c>
    </row>
    <row r="8" spans="1:3" x14ac:dyDescent="0.25">
      <c r="A8" s="21">
        <v>43100</v>
      </c>
      <c r="B8" s="4" t="str">
        <f t="shared" ca="1" si="0"/>
        <v>N</v>
      </c>
    </row>
    <row r="9" spans="1:3" x14ac:dyDescent="0.25">
      <c r="A9" s="21">
        <v>43101</v>
      </c>
      <c r="B9" s="4" t="str">
        <f t="shared" ca="1" si="0"/>
        <v>N</v>
      </c>
    </row>
    <row r="10" spans="1:3" x14ac:dyDescent="0.25">
      <c r="A10" s="21">
        <v>43102</v>
      </c>
      <c r="B10" s="4" t="str">
        <f t="shared" ca="1" si="0"/>
        <v>N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4"/>
  <sheetViews>
    <sheetView workbookViewId="0">
      <selection activeCell="B1" sqref="B1"/>
    </sheetView>
  </sheetViews>
  <sheetFormatPr defaultRowHeight="15" x14ac:dyDescent="0.25"/>
  <cols>
    <col min="2" max="2" width="10.7109375" customWidth="1"/>
  </cols>
  <sheetData>
    <row r="1" spans="1:2" x14ac:dyDescent="0.25">
      <c r="A1" s="1" t="s">
        <v>5</v>
      </c>
      <c r="B1" s="2">
        <f ca="1">TODAY()</f>
        <v>44530</v>
      </c>
    </row>
    <row r="2" spans="1:2" x14ac:dyDescent="0.25">
      <c r="A2" s="1" t="s">
        <v>6</v>
      </c>
      <c r="B2" s="2">
        <f ca="1">B1+10</f>
        <v>44540</v>
      </c>
    </row>
    <row r="4" spans="1:2" x14ac:dyDescent="0.25">
      <c r="A4" t="str">
        <f ca="1">"The project starts on "&amp;TEXT(B1,"MM/DD/YYYY")&amp;" and ends on "&amp;TEXT(B2, "MM/DD/YYYY")</f>
        <v>The project starts on 11/30/2021 and ends on 12/10/2021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defaultRowHeight="15" x14ac:dyDescent="0.25"/>
  <cols>
    <col min="1" max="1" width="17" customWidth="1"/>
  </cols>
  <sheetData>
    <row r="1" spans="1:1" x14ac:dyDescent="0.25">
      <c r="A1" s="7">
        <f ca="1">NOW()</f>
        <v>44530.832696412035</v>
      </c>
    </row>
    <row r="3" spans="1:1" x14ac:dyDescent="0.25">
      <c r="A3" s="6">
        <f ca="1">NOW()</f>
        <v>44530.832696412035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"/>
  <sheetViews>
    <sheetView workbookViewId="0">
      <selection activeCell="B2" sqref="B2"/>
    </sheetView>
  </sheetViews>
  <sheetFormatPr defaultRowHeight="15" x14ac:dyDescent="0.25"/>
  <cols>
    <col min="1" max="1" width="11.7109375" customWidth="1"/>
    <col min="2" max="2" width="16.85546875" customWidth="1"/>
  </cols>
  <sheetData>
    <row r="1" spans="1:2" x14ac:dyDescent="0.25">
      <c r="A1" s="1" t="s">
        <v>5</v>
      </c>
      <c r="B1" s="5">
        <f ca="1">NOW()</f>
        <v>44530.832696412035</v>
      </c>
    </row>
    <row r="2" spans="1:2" x14ac:dyDescent="0.25">
      <c r="A2" s="1" t="s">
        <v>6</v>
      </c>
      <c r="B2" s="5">
        <f ca="1">B1+0.25</f>
        <v>44531.082696412035</v>
      </c>
    </row>
    <row r="4" spans="1:2" x14ac:dyDescent="0.25">
      <c r="A4" t="str">
        <f ca="1">"The meeting starts at " &amp; TEXT(B1,"hh:mm")&amp;" and ends at " &amp; TEXT(B2,"hh:mm")</f>
        <v>The meeting starts at 19:59 and ends at 01:59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0"/>
  <sheetViews>
    <sheetView workbookViewId="0">
      <selection activeCell="B3" sqref="B3"/>
    </sheetView>
  </sheetViews>
  <sheetFormatPr defaultRowHeight="15" x14ac:dyDescent="0.25"/>
  <cols>
    <col min="4" max="4" width="10.7109375" bestFit="1" customWidth="1"/>
  </cols>
  <sheetData>
    <row r="1" spans="1:4" x14ac:dyDescent="0.25">
      <c r="A1" s="3" t="s">
        <v>7</v>
      </c>
      <c r="B1" s="3" t="s">
        <v>8</v>
      </c>
      <c r="C1" s="3" t="s">
        <v>9</v>
      </c>
      <c r="D1" s="3" t="s">
        <v>0</v>
      </c>
    </row>
    <row r="2" spans="1:4" x14ac:dyDescent="0.25">
      <c r="A2" s="8">
        <v>2009</v>
      </c>
      <c r="B2" s="8">
        <v>2</v>
      </c>
      <c r="C2" s="8">
        <v>17</v>
      </c>
      <c r="D2" s="22">
        <f>DATE(A2,B2,C2)</f>
        <v>39861</v>
      </c>
    </row>
    <row r="3" spans="1:4" x14ac:dyDescent="0.25">
      <c r="A3" s="8">
        <v>2006</v>
      </c>
      <c r="B3" s="8">
        <v>2</v>
      </c>
      <c r="C3" s="8">
        <v>29</v>
      </c>
      <c r="D3" s="22">
        <f t="shared" ref="D3:D10" si="0">DATE(A3,B3,C3)</f>
        <v>38777</v>
      </c>
    </row>
    <row r="4" spans="1:4" x14ac:dyDescent="0.25">
      <c r="A4" s="8">
        <v>2005</v>
      </c>
      <c r="B4" s="8">
        <v>5</v>
      </c>
      <c r="C4" s="8">
        <v>19</v>
      </c>
      <c r="D4" s="22">
        <f t="shared" si="0"/>
        <v>38491</v>
      </c>
    </row>
    <row r="5" spans="1:4" x14ac:dyDescent="0.25">
      <c r="A5" s="8">
        <v>2004</v>
      </c>
      <c r="B5" s="8">
        <v>3</v>
      </c>
      <c r="C5" s="8">
        <v>30</v>
      </c>
      <c r="D5" s="22">
        <f t="shared" si="0"/>
        <v>38076</v>
      </c>
    </row>
    <row r="6" spans="1:4" x14ac:dyDescent="0.25">
      <c r="A6" s="8">
        <v>2009</v>
      </c>
      <c r="B6" s="8">
        <v>10</v>
      </c>
      <c r="C6" s="8">
        <v>21</v>
      </c>
      <c r="D6" s="22">
        <f t="shared" si="0"/>
        <v>40107</v>
      </c>
    </row>
    <row r="7" spans="1:4" x14ac:dyDescent="0.25">
      <c r="A7" s="8">
        <v>2007</v>
      </c>
      <c r="B7" s="8">
        <v>4</v>
      </c>
      <c r="C7" s="8">
        <v>12</v>
      </c>
      <c r="D7" s="22">
        <f t="shared" si="0"/>
        <v>39184</v>
      </c>
    </row>
    <row r="8" spans="1:4" x14ac:dyDescent="0.25">
      <c r="A8" s="8">
        <v>2006</v>
      </c>
      <c r="B8" s="8">
        <v>1</v>
      </c>
      <c r="C8" s="8">
        <v>2</v>
      </c>
      <c r="D8" s="22">
        <f t="shared" si="0"/>
        <v>38719</v>
      </c>
    </row>
    <row r="9" spans="1:4" x14ac:dyDescent="0.25">
      <c r="A9" s="8">
        <v>2010</v>
      </c>
      <c r="B9" s="8">
        <v>3</v>
      </c>
      <c r="C9" s="8">
        <v>21</v>
      </c>
      <c r="D9" s="22">
        <f t="shared" si="0"/>
        <v>40258</v>
      </c>
    </row>
    <row r="10" spans="1:4" x14ac:dyDescent="0.25">
      <c r="A10" s="8">
        <v>2008</v>
      </c>
      <c r="B10" s="8">
        <v>12</v>
      </c>
      <c r="C10" s="8">
        <v>28</v>
      </c>
      <c r="D10" s="22">
        <f t="shared" si="0"/>
        <v>39810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0"/>
  <sheetViews>
    <sheetView workbookViewId="0">
      <selection activeCell="B2" sqref="B2"/>
    </sheetView>
  </sheetViews>
  <sheetFormatPr defaultRowHeight="15" x14ac:dyDescent="0.25"/>
  <cols>
    <col min="1" max="1" width="10.140625" bestFit="1" customWidth="1"/>
    <col min="2" max="2" width="10.7109375" bestFit="1" customWidth="1"/>
  </cols>
  <sheetData>
    <row r="1" spans="1:2" x14ac:dyDescent="0.25">
      <c r="A1" s="3" t="s">
        <v>10</v>
      </c>
      <c r="B1" s="3" t="s">
        <v>11</v>
      </c>
    </row>
    <row r="2" spans="1:2" x14ac:dyDescent="0.25">
      <c r="A2" t="s">
        <v>12</v>
      </c>
      <c r="B2" s="22">
        <f>DATE(LEFT(A2,4),MID(A2,FIND(".",A2,1)+1,2),RIGHT(A2,2))</f>
        <v>39042</v>
      </c>
    </row>
    <row r="3" spans="1:2" x14ac:dyDescent="0.25">
      <c r="A3" t="s">
        <v>13</v>
      </c>
      <c r="B3" s="22">
        <f t="shared" ref="B3:B10" si="0">DATE(LEFT(A3,4),MID(A3,FIND(".",A3,1)+1,2),RIGHT(A3,2))</f>
        <v>39340</v>
      </c>
    </row>
    <row r="4" spans="1:2" x14ac:dyDescent="0.25">
      <c r="A4" t="s">
        <v>14</v>
      </c>
      <c r="B4" s="22">
        <f t="shared" si="0"/>
        <v>39518</v>
      </c>
    </row>
    <row r="5" spans="1:2" x14ac:dyDescent="0.25">
      <c r="A5" t="s">
        <v>15</v>
      </c>
      <c r="B5" s="22">
        <f t="shared" si="0"/>
        <v>39064</v>
      </c>
    </row>
    <row r="6" spans="1:2" x14ac:dyDescent="0.25">
      <c r="A6" t="s">
        <v>16</v>
      </c>
      <c r="B6" s="22">
        <f t="shared" si="0"/>
        <v>39690</v>
      </c>
    </row>
    <row r="7" spans="1:2" x14ac:dyDescent="0.25">
      <c r="A7" t="s">
        <v>17</v>
      </c>
      <c r="B7" s="22">
        <f t="shared" si="0"/>
        <v>40276</v>
      </c>
    </row>
    <row r="8" spans="1:2" x14ac:dyDescent="0.25">
      <c r="A8" t="s">
        <v>18</v>
      </c>
      <c r="B8" s="22">
        <f t="shared" si="0"/>
        <v>39895</v>
      </c>
    </row>
    <row r="9" spans="1:2" x14ac:dyDescent="0.25">
      <c r="A9" t="s">
        <v>19</v>
      </c>
      <c r="B9" s="22">
        <f t="shared" si="0"/>
        <v>39287</v>
      </c>
    </row>
    <row r="10" spans="1:2" x14ac:dyDescent="0.25">
      <c r="A10" t="s">
        <v>20</v>
      </c>
      <c r="B10" s="22">
        <f t="shared" si="0"/>
        <v>40440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0"/>
  <sheetViews>
    <sheetView workbookViewId="0">
      <selection activeCell="B2" sqref="B2"/>
    </sheetView>
  </sheetViews>
  <sheetFormatPr defaultRowHeight="15" x14ac:dyDescent="0.25"/>
  <cols>
    <col min="1" max="1" width="9" bestFit="1" customWidth="1"/>
    <col min="2" max="2" width="13.28515625" customWidth="1"/>
  </cols>
  <sheetData>
    <row r="1" spans="1:2" x14ac:dyDescent="0.25">
      <c r="A1" s="3" t="s">
        <v>10</v>
      </c>
      <c r="B1" s="3" t="s">
        <v>11</v>
      </c>
    </row>
    <row r="2" spans="1:2" x14ac:dyDescent="0.25">
      <c r="A2" s="9" t="s">
        <v>21</v>
      </c>
      <c r="B2" s="8" t="str">
        <f>TEXT(DATE(RIGHT(A2,4),MID(A2,3,2),MID(A2,1,2)),"YYYY-MM-DD")</f>
        <v>2008-10-07</v>
      </c>
    </row>
    <row r="3" spans="1:2" x14ac:dyDescent="0.25">
      <c r="A3">
        <v>21082009</v>
      </c>
      <c r="B3" s="8" t="str">
        <f t="shared" ref="B3:B10" si="0">TEXT(DATE(RIGHT(A3,4),MID(A3,3,2),MID(A3,1,2)),"YYYY-MM-DD")</f>
        <v>2009-08-21</v>
      </c>
    </row>
    <row r="4" spans="1:2" x14ac:dyDescent="0.25">
      <c r="A4">
        <v>15102007</v>
      </c>
      <c r="B4" s="8" t="str">
        <f t="shared" si="0"/>
        <v>2007-10-15</v>
      </c>
    </row>
    <row r="5" spans="1:2" x14ac:dyDescent="0.25">
      <c r="A5">
        <v>23052007</v>
      </c>
      <c r="B5" s="8" t="str">
        <f t="shared" si="0"/>
        <v>2007-05-23</v>
      </c>
    </row>
    <row r="6" spans="1:2" x14ac:dyDescent="0.25">
      <c r="A6">
        <v>1502010</v>
      </c>
      <c r="B6" s="8" t="str">
        <f t="shared" si="0"/>
        <v>2010-02-15</v>
      </c>
    </row>
    <row r="7" spans="1:2" x14ac:dyDescent="0.25">
      <c r="A7">
        <v>22082010</v>
      </c>
      <c r="B7" s="8" t="str">
        <f t="shared" si="0"/>
        <v>2010-08-22</v>
      </c>
    </row>
    <row r="8" spans="1:2" x14ac:dyDescent="0.25">
      <c r="A8">
        <v>12042009</v>
      </c>
      <c r="B8" s="8" t="str">
        <f t="shared" si="0"/>
        <v>2009-04-12</v>
      </c>
    </row>
    <row r="9" spans="1:2" x14ac:dyDescent="0.25">
      <c r="A9">
        <v>19122008</v>
      </c>
      <c r="B9" s="8" t="str">
        <f t="shared" si="0"/>
        <v>2008-12-19</v>
      </c>
    </row>
    <row r="10" spans="1:2" x14ac:dyDescent="0.25">
      <c r="A10" s="9" t="s">
        <v>22</v>
      </c>
      <c r="B10" s="8" t="str">
        <f t="shared" si="0"/>
        <v>2001-01-01</v>
      </c>
    </row>
  </sheetData>
  <pageMargins left="0.7" right="0.7" top="0.75" bottom="0.75" header="0.3" footer="0.3"/>
  <ignoredErrors>
    <ignoredError sqref="A2 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display the day of the week</vt:lpstr>
      <vt:lpstr>determine the weekend</vt:lpstr>
      <vt:lpstr>check for future date</vt:lpstr>
      <vt:lpstr>calculate with TODAY func.</vt:lpstr>
      <vt:lpstr>show current time</vt:lpstr>
      <vt:lpstr>calculate time</vt:lpstr>
      <vt:lpstr>combine columns + date parts</vt:lpstr>
      <vt:lpstr>extract date parts</vt:lpstr>
      <vt:lpstr>extract date parts (2)</vt:lpstr>
      <vt:lpstr>recalculate dates</vt:lpstr>
      <vt:lpstr>extract year part of date</vt:lpstr>
      <vt:lpstr>extract month part of date</vt:lpstr>
      <vt:lpstr>extract day part of date</vt:lpstr>
      <vt:lpstr>sort birthdays by month</vt:lpstr>
      <vt:lpstr>add months to date</vt:lpstr>
      <vt:lpstr>determine last day of month</vt:lpstr>
      <vt:lpstr>360-day year</vt:lpstr>
      <vt:lpstr>hourly pay rates</vt:lpstr>
      <vt:lpstr>determine week number</vt:lpstr>
      <vt:lpstr>calculate months</vt:lpstr>
      <vt:lpstr>calculate workdays</vt:lpstr>
      <vt:lpstr>number of workdays</vt:lpstr>
      <vt:lpstr>calculate ages</vt:lpstr>
      <vt:lpstr>calculate ages (2)</vt:lpstr>
      <vt:lpstr>weeks of advent</vt:lpstr>
      <vt:lpstr>convert text to time</vt:lpstr>
      <vt:lpstr>100-minute hours</vt:lpstr>
      <vt:lpstr>combine single time parts</vt:lpstr>
    </vt:vector>
  </TitlesOfParts>
  <Company>Ulticom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Kennedy</dc:creator>
  <cp:lastModifiedBy>Brian Moriarty</cp:lastModifiedBy>
  <dcterms:created xsi:type="dcterms:W3CDTF">2014-03-07T22:54:19Z</dcterms:created>
  <dcterms:modified xsi:type="dcterms:W3CDTF">2021-12-01T04:03:38Z</dcterms:modified>
</cp:coreProperties>
</file>